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70" windowHeight="0" tabRatio="784"/>
  </bookViews>
  <sheets>
    <sheet name="DanhGiaHS_TH" sheetId="38" r:id="rId1"/>
    <sheet name="Danhgia_CBGVNV" sheetId="41" state="hidden" r:id="rId2"/>
    <sheet name="Danhgia_CBGVNVBS" sheetId="45" state="hidden" r:id="rId3"/>
  </sheets>
  <definedNames>
    <definedName name="BAOCAO_TAICHINH">#REF!</definedName>
    <definedName name="BIEU_C.CBQL">Danhgia_CBGVNV!$B$25:$Q$37</definedName>
    <definedName name="BIEU_C.TAICHINH">#REF!</definedName>
    <definedName name="BIEU02_TH_C.GV">Danhgia_CBGVNV!$B$6:$Q$24</definedName>
    <definedName name="BIEU02_TH_C.HLM">DanhGiaHS_TH!$B$14:$H$69</definedName>
    <definedName name="BIEU02_TH_C.HS">#REF!</definedName>
    <definedName name="BIEU02_TH_C.LOP">#REF!</definedName>
    <definedName name="BIEU02_TH_C.TN">#REF!</definedName>
    <definedName name="DANHGIA_HOCSINH_TH">DanhGiaHS_TH!$D$16:$H$59</definedName>
    <definedName name="HS_BOHOC_TH">#REF!</definedName>
    <definedName name="HS_CAPHOC_TH1">#REF!</definedName>
    <definedName name="HS_CAPHOC_TH2">#REF!</definedName>
    <definedName name="HS_DOTUOI_TN_TH">#REF!</definedName>
    <definedName name="HS_KETQUA_CN_TH">DanhGiaHS_TH!$D$62:$H$69</definedName>
    <definedName name="HS_TNGH_CCAP_TH">#REF!</definedName>
    <definedName name="LH_DACBIET_TH">#REF!</definedName>
    <definedName name="LH_MONHOC_TH">#REF!</definedName>
    <definedName name="LOPHOC_TH">#REF!</definedName>
    <definedName name="NHANSU_CHUYENMON_TH1">Danhgia_CBGVNV!$F$20:$L$24</definedName>
    <definedName name="NHANSU_CHUYENMON_TH2">Danhgia_CBGVNV!$M$20:$Q$24</definedName>
    <definedName name="NHANSU_DANHGIA_CBQL1">Danhgia_CBGVNV!$F$27:$L$31</definedName>
    <definedName name="NHANSU_DANHGIA_CBQL2">Danhgia_CBGVNV!$M$27:$Q$31</definedName>
    <definedName name="NHANSU_DANHGIA_GV_TH1">Danhgia_CBGVNV!$F$8:$L$12</definedName>
    <definedName name="NHANSU_DANHGIA_GV_TH2">Danhgia_CBGVNV!$M$8:$Q$12</definedName>
    <definedName name="NHANSU_DANHGIA_NV1">Danhgia_CBGVNV!$F$33:$L$37</definedName>
    <definedName name="NHANSU_DANHGIA_NV2">Danhgia_CBGVNV!$M$33:$Q$37</definedName>
    <definedName name="NHANSU_DAODUC_TH1">Danhgia_CBGVNV!$F$14:$L$18</definedName>
    <definedName name="NHANSU_DAODUC_TH2">Danhgia_CBGVNV!$M$14:$Q$18</definedName>
    <definedName name="NHANSU_HIV">Danhgia_CBGVNV!$D$42:$H$44</definedName>
    <definedName name="_xlnm.Print_Area" localSheetId="1">Danhgia_CBGVNV!$C$1:$Q$37</definedName>
    <definedName name="_xlnm.Print_Area" localSheetId="0">DanhGiaHS_TH!$A$1:$H$138</definedName>
    <definedName name="_xlnm.Print_Titles" localSheetId="0">DanhGiaHS_TH!3:4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4" i="38" l="1"/>
  <c r="C77" i="38"/>
  <c r="C88" i="38"/>
  <c r="C101" i="38"/>
  <c r="K101" i="38"/>
  <c r="L101" i="38"/>
  <c r="M101" i="38"/>
  <c r="N101" i="38"/>
  <c r="O101" i="38"/>
  <c r="C102" i="38"/>
  <c r="O102" i="38"/>
  <c r="C103" i="38"/>
  <c r="O103" i="38"/>
  <c r="C104" i="38"/>
  <c r="O104" i="38"/>
  <c r="C105" i="38"/>
  <c r="O106" i="38"/>
  <c r="O107" i="38"/>
  <c r="I26" i="41"/>
  <c r="P26" i="41"/>
  <c r="Q26" i="41"/>
  <c r="W27" i="41"/>
  <c r="W28" i="41"/>
  <c r="W29" i="41"/>
  <c r="W30" i="41"/>
  <c r="W31" i="41"/>
  <c r="P32" i="41"/>
  <c r="Q32" i="41"/>
  <c r="U42" i="41"/>
  <c r="V42" i="41"/>
  <c r="S43" i="41"/>
  <c r="T43" i="41"/>
  <c r="U43" i="41"/>
  <c r="V43" i="41"/>
  <c r="S44" i="41"/>
  <c r="T44" i="41"/>
  <c r="U44" i="41"/>
  <c r="V44" i="41"/>
  <c r="I5" i="45"/>
  <c r="M5" i="45"/>
  <c r="G7" i="45"/>
  <c r="G5" i="45" s="1"/>
  <c r="H7" i="45"/>
  <c r="U7" i="45" s="1"/>
  <c r="I7" i="45"/>
  <c r="W9" i="45" s="1"/>
  <c r="J7" i="45"/>
  <c r="X8" i="45" s="1"/>
  <c r="K7" i="45"/>
  <c r="K5" i="45" s="1"/>
  <c r="L7" i="45"/>
  <c r="Y7" i="45" s="1"/>
  <c r="P7" i="45"/>
  <c r="Q7" i="45"/>
  <c r="AB8" i="45" s="1"/>
  <c r="V7" i="45"/>
  <c r="W7" i="45"/>
  <c r="X7" i="45"/>
  <c r="E8" i="45"/>
  <c r="O8" i="45"/>
  <c r="U8" i="45"/>
  <c r="W8" i="45"/>
  <c r="Y8" i="45"/>
  <c r="E9" i="45"/>
  <c r="O9" i="45" s="1"/>
  <c r="T9" i="45"/>
  <c r="U9" i="45"/>
  <c r="X9" i="45"/>
  <c r="Y9" i="45"/>
  <c r="AB9" i="45"/>
  <c r="E10" i="45"/>
  <c r="O10" i="45" s="1"/>
  <c r="S10" i="45"/>
  <c r="U10" i="45"/>
  <c r="W10" i="45"/>
  <c r="X10" i="45"/>
  <c r="Y10" i="45"/>
  <c r="AA10" i="45"/>
  <c r="AB10" i="45"/>
  <c r="E11" i="45"/>
  <c r="O11" i="45"/>
  <c r="U11" i="45"/>
  <c r="V11" i="45"/>
  <c r="W11" i="45"/>
  <c r="X11" i="45"/>
  <c r="Y11" i="45"/>
  <c r="Z11" i="45"/>
  <c r="E12" i="45"/>
  <c r="O12" i="45"/>
  <c r="U12" i="45"/>
  <c r="V12" i="45"/>
  <c r="W12" i="45"/>
  <c r="X12" i="45"/>
  <c r="Y12" i="45"/>
  <c r="Z12" i="45"/>
  <c r="G13" i="45"/>
  <c r="U14" i="45" s="1"/>
  <c r="I13" i="45"/>
  <c r="J13" i="45"/>
  <c r="X14" i="45" s="1"/>
  <c r="K13" i="45"/>
  <c r="Y14" i="45" s="1"/>
  <c r="P13" i="45"/>
  <c r="U13" i="45"/>
  <c r="W13" i="45"/>
  <c r="X13" i="45"/>
  <c r="Y13" i="45"/>
  <c r="E14" i="45"/>
  <c r="O14" i="45" s="1"/>
  <c r="S14" i="45"/>
  <c r="W14" i="45"/>
  <c r="AA14" i="45"/>
  <c r="E15" i="45"/>
  <c r="O15" i="45"/>
  <c r="W15" i="45"/>
  <c r="D16" i="45"/>
  <c r="E16" i="45"/>
  <c r="O16" i="45" s="1"/>
  <c r="N16" i="45"/>
  <c r="T16" i="45"/>
  <c r="U16" i="45"/>
  <c r="W16" i="45"/>
  <c r="X16" i="45"/>
  <c r="Y16" i="45"/>
  <c r="E17" i="45"/>
  <c r="O17" i="45" s="1"/>
  <c r="W17" i="45"/>
  <c r="E18" i="45"/>
  <c r="O18" i="45"/>
  <c r="W18" i="45"/>
  <c r="G19" i="45"/>
  <c r="U20" i="45" s="1"/>
  <c r="H19" i="45"/>
  <c r="V20" i="45" s="1"/>
  <c r="I19" i="45"/>
  <c r="W20" i="45" s="1"/>
  <c r="J19" i="45"/>
  <c r="K19" i="45"/>
  <c r="Y20" i="45" s="1"/>
  <c r="L19" i="45"/>
  <c r="Z20" i="45" s="1"/>
  <c r="P19" i="45"/>
  <c r="Q19" i="45"/>
  <c r="AB22" i="45" s="1"/>
  <c r="U19" i="45"/>
  <c r="V19" i="45"/>
  <c r="W19" i="45"/>
  <c r="X19" i="45"/>
  <c r="Y19" i="45"/>
  <c r="Z19" i="45"/>
  <c r="E20" i="45"/>
  <c r="O20" i="45" s="1"/>
  <c r="T20" i="45"/>
  <c r="X20" i="45"/>
  <c r="AB20" i="45"/>
  <c r="E21" i="45"/>
  <c r="O21" i="45" s="1"/>
  <c r="W21" i="45"/>
  <c r="X21" i="45"/>
  <c r="AB21" i="45"/>
  <c r="E22" i="45"/>
  <c r="O22" i="45"/>
  <c r="V22" i="45"/>
  <c r="W22" i="45"/>
  <c r="X22" i="45"/>
  <c r="Z22" i="45"/>
  <c r="E23" i="45"/>
  <c r="N23" i="45"/>
  <c r="O23" i="45"/>
  <c r="U23" i="45"/>
  <c r="V23" i="45"/>
  <c r="W23" i="45"/>
  <c r="X23" i="45"/>
  <c r="Y23" i="45"/>
  <c r="Z23" i="45"/>
  <c r="E24" i="45"/>
  <c r="O24" i="45" s="1"/>
  <c r="T24" i="45"/>
  <c r="W24" i="45"/>
  <c r="X24" i="45"/>
  <c r="AB24" i="45"/>
  <c r="G26" i="45"/>
  <c r="H26" i="45"/>
  <c r="V27" i="45" s="1"/>
  <c r="I26" i="45"/>
  <c r="X26" i="45" s="1"/>
  <c r="J26" i="45"/>
  <c r="K26" i="45"/>
  <c r="L26" i="45"/>
  <c r="Z27" i="45" s="1"/>
  <c r="P26" i="45"/>
  <c r="P5" i="45" s="1"/>
  <c r="Q26" i="45"/>
  <c r="AB29" i="45" s="1"/>
  <c r="V26" i="45"/>
  <c r="W26" i="45"/>
  <c r="Z26" i="45"/>
  <c r="E27" i="45"/>
  <c r="O27" i="45"/>
  <c r="U27" i="45"/>
  <c r="Y27" i="45"/>
  <c r="E28" i="45"/>
  <c r="E26" i="45" s="1"/>
  <c r="T28" i="45"/>
  <c r="U28" i="45"/>
  <c r="X28" i="45"/>
  <c r="Y28" i="45"/>
  <c r="AB28" i="45"/>
  <c r="E29" i="45"/>
  <c r="O29" i="45" s="1"/>
  <c r="S29" i="45"/>
  <c r="U29" i="45"/>
  <c r="W29" i="45"/>
  <c r="X29" i="45"/>
  <c r="Y29" i="45"/>
  <c r="AA29" i="45"/>
  <c r="E30" i="45"/>
  <c r="O30" i="45"/>
  <c r="U30" i="45"/>
  <c r="V30" i="45"/>
  <c r="W30" i="45"/>
  <c r="X30" i="45"/>
  <c r="Y30" i="45"/>
  <c r="Z30" i="45"/>
  <c r="E31" i="45"/>
  <c r="O31" i="45"/>
  <c r="U31" i="45"/>
  <c r="Y31" i="45"/>
  <c r="G32" i="45"/>
  <c r="V32" i="45" s="1"/>
  <c r="H32" i="45"/>
  <c r="V33" i="45" s="1"/>
  <c r="I32" i="45"/>
  <c r="J32" i="45"/>
  <c r="K32" i="45"/>
  <c r="Z32" i="45" s="1"/>
  <c r="L32" i="45"/>
  <c r="Z33" i="45" s="1"/>
  <c r="P32" i="45"/>
  <c r="Q32" i="45"/>
  <c r="AB35" i="45" s="1"/>
  <c r="U32" i="45"/>
  <c r="X32" i="45"/>
  <c r="Y32" i="45"/>
  <c r="E33" i="45"/>
  <c r="O33" i="45" s="1"/>
  <c r="S33" i="45"/>
  <c r="W33" i="45"/>
  <c r="AA33" i="45"/>
  <c r="AB33" i="45"/>
  <c r="E34" i="45"/>
  <c r="O34" i="45"/>
  <c r="V34" i="45"/>
  <c r="W34" i="45"/>
  <c r="Z34" i="45"/>
  <c r="AB34" i="45"/>
  <c r="E35" i="45"/>
  <c r="O35" i="45"/>
  <c r="U35" i="45"/>
  <c r="V35" i="45"/>
  <c r="W35" i="45"/>
  <c r="Y35" i="45"/>
  <c r="Z35" i="45"/>
  <c r="E36" i="45"/>
  <c r="O36" i="45" s="1"/>
  <c r="N36" i="45"/>
  <c r="U36" i="45"/>
  <c r="V36" i="45"/>
  <c r="W36" i="45"/>
  <c r="X36" i="45"/>
  <c r="Y36" i="45"/>
  <c r="Z36" i="45"/>
  <c r="E37" i="45"/>
  <c r="O37" i="45" s="1"/>
  <c r="S37" i="45"/>
  <c r="W37" i="45"/>
  <c r="AA37" i="45"/>
  <c r="AB37" i="45"/>
  <c r="T42" i="45"/>
  <c r="U42" i="45"/>
  <c r="V42" i="45"/>
  <c r="S43" i="45"/>
  <c r="T43" i="45"/>
  <c r="U43" i="45"/>
  <c r="V43" i="45"/>
  <c r="S44" i="45"/>
  <c r="T44" i="45"/>
  <c r="U44" i="45"/>
  <c r="V44" i="45"/>
  <c r="D37" i="45"/>
  <c r="T37" i="45" s="1"/>
  <c r="D36" i="45"/>
  <c r="D35" i="45"/>
  <c r="D34" i="45"/>
  <c r="S34" i="45" s="1"/>
  <c r="D33" i="45"/>
  <c r="T33" i="45" s="1"/>
  <c r="D31" i="45"/>
  <c r="N31" i="45" s="1"/>
  <c r="D30" i="45"/>
  <c r="S30" i="45" s="1"/>
  <c r="D29" i="45"/>
  <c r="T29" i="45" s="1"/>
  <c r="D28" i="45"/>
  <c r="N28" i="45" s="1"/>
  <c r="D27" i="45"/>
  <c r="D24" i="45"/>
  <c r="N24" i="45" s="1"/>
  <c r="D23" i="45"/>
  <c r="S23" i="45" s="1"/>
  <c r="D22" i="45"/>
  <c r="S22" i="45" s="1"/>
  <c r="D21" i="45"/>
  <c r="D20" i="45"/>
  <c r="N20" i="45" s="1"/>
  <c r="D18" i="45"/>
  <c r="S18" i="45" s="1"/>
  <c r="D17" i="45"/>
  <c r="D15" i="45"/>
  <c r="S15" i="45" s="1"/>
  <c r="D14" i="45"/>
  <c r="T14" i="45" s="1"/>
  <c r="D12" i="45"/>
  <c r="D11" i="45"/>
  <c r="S11" i="45" s="1"/>
  <c r="D10" i="45"/>
  <c r="T10" i="45" s="1"/>
  <c r="D9" i="45"/>
  <c r="N9" i="45" s="1"/>
  <c r="D8" i="45"/>
  <c r="T42" i="41"/>
  <c r="E37" i="41"/>
  <c r="D37" i="41"/>
  <c r="E36" i="41"/>
  <c r="D36" i="41"/>
  <c r="E35" i="41"/>
  <c r="D35" i="41"/>
  <c r="E34" i="41"/>
  <c r="D34" i="41"/>
  <c r="E33" i="41"/>
  <c r="D33" i="41"/>
  <c r="L32" i="41"/>
  <c r="K32" i="41"/>
  <c r="J32" i="41"/>
  <c r="I32" i="41"/>
  <c r="H32" i="41"/>
  <c r="G32" i="41"/>
  <c r="E32" i="41"/>
  <c r="D32" i="41"/>
  <c r="E31" i="41"/>
  <c r="D31" i="41"/>
  <c r="E30" i="41"/>
  <c r="D30" i="41"/>
  <c r="E29" i="41"/>
  <c r="D29" i="41"/>
  <c r="E28" i="41"/>
  <c r="D28" i="41"/>
  <c r="E27" i="41"/>
  <c r="D27" i="41"/>
  <c r="L26" i="41"/>
  <c r="K26" i="41"/>
  <c r="J26" i="41"/>
  <c r="H26" i="41"/>
  <c r="G26" i="41"/>
  <c r="E24" i="41"/>
  <c r="D24" i="41"/>
  <c r="E23" i="41"/>
  <c r="D23" i="41"/>
  <c r="E22" i="41"/>
  <c r="D22" i="41"/>
  <c r="O21" i="41"/>
  <c r="E21" i="41"/>
  <c r="D21" i="41"/>
  <c r="O20" i="41"/>
  <c r="E20" i="41"/>
  <c r="D20" i="41"/>
  <c r="K19" i="41"/>
  <c r="G19" i="41"/>
  <c r="E19" i="41"/>
  <c r="N18" i="41"/>
  <c r="E18" i="41"/>
  <c r="O18" i="41" s="1"/>
  <c r="D18" i="41"/>
  <c r="N17" i="41"/>
  <c r="E17" i="41"/>
  <c r="O17" i="41" s="1"/>
  <c r="D17" i="41"/>
  <c r="E16" i="41"/>
  <c r="D16" i="41"/>
  <c r="E15" i="41"/>
  <c r="D15" i="41"/>
  <c r="E14" i="41"/>
  <c r="D14" i="41"/>
  <c r="D13" i="41" s="1"/>
  <c r="L13" i="41"/>
  <c r="H13" i="41"/>
  <c r="T12" i="41"/>
  <c r="E12" i="41"/>
  <c r="D12" i="41"/>
  <c r="E11" i="41"/>
  <c r="D11" i="41"/>
  <c r="E10" i="41"/>
  <c r="D10" i="41"/>
  <c r="E9" i="41"/>
  <c r="D9" i="41"/>
  <c r="E8" i="41"/>
  <c r="D8" i="41"/>
  <c r="N8" i="41" s="1"/>
  <c r="Q7" i="41"/>
  <c r="P7" i="41"/>
  <c r="L7" i="41"/>
  <c r="L19" i="41" s="1"/>
  <c r="K7" i="41"/>
  <c r="J7" i="41"/>
  <c r="I7" i="41"/>
  <c r="I19" i="41" s="1"/>
  <c r="H7" i="41"/>
  <c r="H19" i="41" s="1"/>
  <c r="G7" i="41"/>
  <c r="Q5" i="41"/>
  <c r="P5" i="41"/>
  <c r="M5" i="41"/>
  <c r="K5" i="41"/>
  <c r="J5" i="41"/>
  <c r="I5" i="41"/>
  <c r="H5" i="41"/>
  <c r="N107" i="38"/>
  <c r="M107" i="38"/>
  <c r="L107" i="38"/>
  <c r="K107" i="38"/>
  <c r="C107" i="38"/>
  <c r="N106" i="38"/>
  <c r="M106" i="38"/>
  <c r="L106" i="38"/>
  <c r="K106" i="38"/>
  <c r="C106" i="38"/>
  <c r="N104" i="38"/>
  <c r="M104" i="38"/>
  <c r="L104" i="38"/>
  <c r="K104" i="38"/>
  <c r="N103" i="38"/>
  <c r="M103" i="38"/>
  <c r="L103" i="38"/>
  <c r="K103" i="38"/>
  <c r="N102" i="38"/>
  <c r="M102" i="38"/>
  <c r="L102" i="38"/>
  <c r="K102" i="38"/>
  <c r="C100" i="38"/>
  <c r="J102" i="38" s="1"/>
  <c r="H99" i="38"/>
  <c r="G99" i="38"/>
  <c r="N105" i="38" s="1"/>
  <c r="F99" i="38"/>
  <c r="M105" i="38" s="1"/>
  <c r="E99" i="38"/>
  <c r="L105" i="38" s="1"/>
  <c r="D99" i="38"/>
  <c r="C97" i="38"/>
  <c r="C96" i="38"/>
  <c r="C95" i="38"/>
  <c r="C94" i="38"/>
  <c r="H93" i="38"/>
  <c r="G93" i="38"/>
  <c r="F93" i="38"/>
  <c r="E93" i="38"/>
  <c r="L96" i="38" s="1"/>
  <c r="D93" i="38"/>
  <c r="K96" i="38" s="1"/>
  <c r="C92" i="38"/>
  <c r="C91" i="38"/>
  <c r="C90" i="38"/>
  <c r="H89" i="38"/>
  <c r="G89" i="38"/>
  <c r="F89" i="38"/>
  <c r="E89" i="38"/>
  <c r="L91" i="38" s="1"/>
  <c r="D89" i="38"/>
  <c r="K90" i="38" s="1"/>
  <c r="C87" i="38"/>
  <c r="C86" i="38"/>
  <c r="H85" i="38"/>
  <c r="G85" i="38"/>
  <c r="F85" i="38"/>
  <c r="M86" i="38" s="1"/>
  <c r="E85" i="38"/>
  <c r="L88" i="38" s="1"/>
  <c r="D85" i="38"/>
  <c r="K88" i="38" s="1"/>
  <c r="C84" i="38"/>
  <c r="C83" i="38"/>
  <c r="C82" i="38"/>
  <c r="H81" i="38"/>
  <c r="G81" i="38"/>
  <c r="F81" i="38"/>
  <c r="M84" i="38" s="1"/>
  <c r="E81" i="38"/>
  <c r="L84" i="38" s="1"/>
  <c r="D81" i="38"/>
  <c r="K82" i="38" s="1"/>
  <c r="C79" i="38"/>
  <c r="C78" i="38"/>
  <c r="H76" i="38"/>
  <c r="G76" i="38"/>
  <c r="F76" i="38"/>
  <c r="M77" i="38" s="1"/>
  <c r="E76" i="38"/>
  <c r="L77" i="38" s="1"/>
  <c r="D76" i="38"/>
  <c r="K77" i="38" s="1"/>
  <c r="C75" i="38"/>
  <c r="C74" i="38"/>
  <c r="C73" i="38"/>
  <c r="H72" i="38"/>
  <c r="O73" i="38" s="1"/>
  <c r="G72" i="38"/>
  <c r="N73" i="38" s="1"/>
  <c r="F72" i="38"/>
  <c r="M73" i="38" s="1"/>
  <c r="E72" i="38"/>
  <c r="L73" i="38" s="1"/>
  <c r="D72" i="38"/>
  <c r="K75" i="38" s="1"/>
  <c r="C71" i="38"/>
  <c r="C70" i="38"/>
  <c r="C69" i="38"/>
  <c r="H68" i="38"/>
  <c r="O69" i="38" s="1"/>
  <c r="G68" i="38"/>
  <c r="N69" i="38" s="1"/>
  <c r="F68" i="38"/>
  <c r="M71" i="38" s="1"/>
  <c r="E68" i="38"/>
  <c r="L71" i="38" s="1"/>
  <c r="D68" i="38"/>
  <c r="K70" i="38" s="1"/>
  <c r="C66" i="38"/>
  <c r="C65" i="38"/>
  <c r="H63" i="38"/>
  <c r="G63" i="38"/>
  <c r="F63" i="38"/>
  <c r="E63" i="38"/>
  <c r="L64" i="38" s="1"/>
  <c r="D63" i="38"/>
  <c r="K64" i="38" s="1"/>
  <c r="C62" i="38"/>
  <c r="C61" i="38"/>
  <c r="C60" i="38"/>
  <c r="H59" i="38"/>
  <c r="G59" i="38"/>
  <c r="F59" i="38"/>
  <c r="M62" i="38" s="1"/>
  <c r="E59" i="38"/>
  <c r="L61" i="38" s="1"/>
  <c r="D59" i="38"/>
  <c r="K62" i="38" s="1"/>
  <c r="C58" i="38"/>
  <c r="C57" i="38"/>
  <c r="C56" i="38"/>
  <c r="H55" i="38"/>
  <c r="G55" i="38"/>
  <c r="F55" i="38"/>
  <c r="M56" i="38" s="1"/>
  <c r="E55" i="38"/>
  <c r="L58" i="38" s="1"/>
  <c r="D55" i="38"/>
  <c r="K55" i="38" s="1"/>
  <c r="C54" i="38"/>
  <c r="C53" i="38"/>
  <c r="C52" i="38"/>
  <c r="H51" i="38"/>
  <c r="G51" i="38"/>
  <c r="F51" i="38"/>
  <c r="M54" i="38" s="1"/>
  <c r="E51" i="38"/>
  <c r="L52" i="38" s="1"/>
  <c r="D51" i="38"/>
  <c r="K53" i="38" s="1"/>
  <c r="C50" i="38"/>
  <c r="C49" i="38"/>
  <c r="C48" i="38"/>
  <c r="H47" i="38"/>
  <c r="G47" i="38"/>
  <c r="F47" i="38"/>
  <c r="M50" i="38" s="1"/>
  <c r="E47" i="38"/>
  <c r="L47" i="38" s="1"/>
  <c r="D47" i="38"/>
  <c r="K48" i="38" s="1"/>
  <c r="C46" i="38"/>
  <c r="C45" i="38"/>
  <c r="C44" i="38"/>
  <c r="H43" i="38"/>
  <c r="G43" i="38"/>
  <c r="F43" i="38"/>
  <c r="M46" i="38" s="1"/>
  <c r="E43" i="38"/>
  <c r="L45" i="38" s="1"/>
  <c r="D43" i="38"/>
  <c r="C42" i="38"/>
  <c r="C41" i="38"/>
  <c r="C40" i="38"/>
  <c r="H39" i="38"/>
  <c r="G39" i="38"/>
  <c r="F39" i="38"/>
  <c r="M40" i="38" s="1"/>
  <c r="E39" i="38"/>
  <c r="L42" i="38" s="1"/>
  <c r="D39" i="38"/>
  <c r="C38" i="38"/>
  <c r="C37" i="38"/>
  <c r="C36" i="38"/>
  <c r="H35" i="38"/>
  <c r="G35" i="38"/>
  <c r="C34" i="38"/>
  <c r="C33" i="38"/>
  <c r="C32" i="38"/>
  <c r="H31" i="38"/>
  <c r="O34" i="38" s="1"/>
  <c r="G31" i="38"/>
  <c r="C30" i="38"/>
  <c r="C29" i="38"/>
  <c r="C28" i="38"/>
  <c r="F27" i="38"/>
  <c r="M30" i="38" s="1"/>
  <c r="E27" i="38"/>
  <c r="L30" i="38" s="1"/>
  <c r="D27" i="38"/>
  <c r="K29" i="38" s="1"/>
  <c r="C26" i="38"/>
  <c r="C25" i="38"/>
  <c r="C24" i="38"/>
  <c r="H23" i="38"/>
  <c r="O26" i="38" s="1"/>
  <c r="G23" i="38"/>
  <c r="N26" i="38" s="1"/>
  <c r="F23" i="38"/>
  <c r="M26" i="38" s="1"/>
  <c r="E23" i="38"/>
  <c r="L23" i="38" s="1"/>
  <c r="D23" i="38"/>
  <c r="C22" i="38"/>
  <c r="C21" i="38"/>
  <c r="C20" i="38"/>
  <c r="H19" i="38"/>
  <c r="G19" i="38"/>
  <c r="F19" i="38"/>
  <c r="M19" i="38" s="1"/>
  <c r="E19" i="38"/>
  <c r="D19" i="38"/>
  <c r="K22" i="38" s="1"/>
  <c r="C18" i="38"/>
  <c r="C17" i="38"/>
  <c r="C16" i="38"/>
  <c r="H15" i="38"/>
  <c r="O18" i="38" s="1"/>
  <c r="G15" i="38"/>
  <c r="N18" i="38" s="1"/>
  <c r="F15" i="38"/>
  <c r="M17" i="38" s="1"/>
  <c r="E15" i="38"/>
  <c r="L15" i="38" s="1"/>
  <c r="D15" i="38"/>
  <c r="K18" i="38" s="1"/>
  <c r="C31" i="38" l="1"/>
  <c r="L60" i="38"/>
  <c r="J106" i="38"/>
  <c r="L24" i="38"/>
  <c r="L82" i="38"/>
  <c r="L92" i="38"/>
  <c r="K79" i="38"/>
  <c r="N15" i="38"/>
  <c r="L17" i="38"/>
  <c r="M21" i="38"/>
  <c r="L26" i="38"/>
  <c r="K27" i="38"/>
  <c r="L46" i="38"/>
  <c r="M52" i="38"/>
  <c r="K58" i="38"/>
  <c r="K73" i="38"/>
  <c r="L95" i="38"/>
  <c r="M20" i="38"/>
  <c r="L44" i="38"/>
  <c r="C51" i="38"/>
  <c r="K78" i="38"/>
  <c r="L83" i="38"/>
  <c r="L100" i="38"/>
  <c r="K21" i="38"/>
  <c r="L16" i="38"/>
  <c r="L18" i="38"/>
  <c r="M22" i="38"/>
  <c r="K28" i="38"/>
  <c r="C35" i="38"/>
  <c r="K57" i="38"/>
  <c r="L62" i="38"/>
  <c r="C89" i="38"/>
  <c r="K94" i="38"/>
  <c r="J103" i="38"/>
  <c r="J101" i="38"/>
  <c r="C43" i="38"/>
  <c r="C47" i="38"/>
  <c r="K52" i="38"/>
  <c r="M79" i="38"/>
  <c r="L39" i="38"/>
  <c r="M47" i="38"/>
  <c r="M55" i="38"/>
  <c r="K20" i="38"/>
  <c r="C23" i="38"/>
  <c r="M28" i="38"/>
  <c r="C99" i="38"/>
  <c r="J105" i="38" s="1"/>
  <c r="N17" i="38"/>
  <c r="L25" i="38"/>
  <c r="M27" i="38"/>
  <c r="L43" i="38"/>
  <c r="K51" i="38"/>
  <c r="M69" i="38"/>
  <c r="M78" i="38"/>
  <c r="C81" i="38"/>
  <c r="K84" i="38"/>
  <c r="J107" i="38"/>
  <c r="M29" i="38"/>
  <c r="L70" i="38"/>
  <c r="C55" i="38"/>
  <c r="M58" i="38"/>
  <c r="L69" i="38"/>
  <c r="M70" i="38"/>
  <c r="C19" i="38"/>
  <c r="K19" i="38"/>
  <c r="K30" i="38"/>
  <c r="L40" i="38"/>
  <c r="K56" i="38"/>
  <c r="M57" i="38"/>
  <c r="K66" i="38"/>
  <c r="N16" i="38"/>
  <c r="C39" i="38"/>
  <c r="K47" i="38"/>
  <c r="M51" i="38"/>
  <c r="L59" i="38"/>
  <c r="K63" i="38"/>
  <c r="K83" i="38"/>
  <c r="L75" i="38"/>
  <c r="O88" i="38"/>
  <c r="O86" i="38"/>
  <c r="O87" i="38"/>
  <c r="N92" i="38"/>
  <c r="N91" i="38"/>
  <c r="N90" i="38"/>
  <c r="N56" i="38"/>
  <c r="N58" i="38"/>
  <c r="N55" i="38"/>
  <c r="N57" i="38"/>
  <c r="C68" i="38"/>
  <c r="N71" i="38"/>
  <c r="L74" i="38"/>
  <c r="O9" i="41"/>
  <c r="AB9" i="41"/>
  <c r="T9" i="41"/>
  <c r="V17" i="41"/>
  <c r="V14" i="41"/>
  <c r="V16" i="41"/>
  <c r="V15" i="41"/>
  <c r="V18" i="41"/>
  <c r="V13" i="41"/>
  <c r="Y19" i="41"/>
  <c r="Y21" i="41"/>
  <c r="Y22" i="41"/>
  <c r="Y23" i="41"/>
  <c r="Y24" i="41"/>
  <c r="Y20" i="41"/>
  <c r="S21" i="41"/>
  <c r="N21" i="41"/>
  <c r="K15" i="38"/>
  <c r="O15" i="38"/>
  <c r="M16" i="38"/>
  <c r="K17" i="38"/>
  <c r="O17" i="38"/>
  <c r="M18" i="38"/>
  <c r="L19" i="38"/>
  <c r="L20" i="38"/>
  <c r="L21" i="38"/>
  <c r="L22" i="38"/>
  <c r="K23" i="38"/>
  <c r="K24" i="38"/>
  <c r="K25" i="38"/>
  <c r="K26" i="38"/>
  <c r="K39" i="38"/>
  <c r="K40" i="38"/>
  <c r="L41" i="38"/>
  <c r="K43" i="38"/>
  <c r="K44" i="38"/>
  <c r="K45" i="38"/>
  <c r="K46" i="38"/>
  <c r="O48" i="38"/>
  <c r="O50" i="38"/>
  <c r="O47" i="38"/>
  <c r="O49" i="38"/>
  <c r="K49" i="38"/>
  <c r="K50" i="38"/>
  <c r="O52" i="38"/>
  <c r="O54" i="38"/>
  <c r="O51" i="38"/>
  <c r="O53" i="38"/>
  <c r="K54" i="38"/>
  <c r="O56" i="38"/>
  <c r="O58" i="38"/>
  <c r="O55" i="38"/>
  <c r="O57" i="38"/>
  <c r="C59" i="38"/>
  <c r="N60" i="38"/>
  <c r="N62" i="38"/>
  <c r="N59" i="38"/>
  <c r="N61" i="38"/>
  <c r="M59" i="38"/>
  <c r="M60" i="38"/>
  <c r="M61" i="38"/>
  <c r="M64" i="38"/>
  <c r="M63" i="38"/>
  <c r="M65" i="38"/>
  <c r="M66" i="38"/>
  <c r="L63" i="38"/>
  <c r="K71" i="38"/>
  <c r="O71" i="38"/>
  <c r="M74" i="38"/>
  <c r="M75" i="38"/>
  <c r="N82" i="38"/>
  <c r="N84" i="38"/>
  <c r="N83" i="38"/>
  <c r="O92" i="38"/>
  <c r="O90" i="38"/>
  <c r="O91" i="38"/>
  <c r="K91" i="38"/>
  <c r="K105" i="38"/>
  <c r="K100" i="38"/>
  <c r="O105" i="38"/>
  <c r="O100" i="38"/>
  <c r="V20" i="41"/>
  <c r="V19" i="41"/>
  <c r="V22" i="41"/>
  <c r="V21" i="41"/>
  <c r="V23" i="41"/>
  <c r="V24" i="41"/>
  <c r="Z20" i="41"/>
  <c r="Z21" i="41"/>
  <c r="Z19" i="41"/>
  <c r="Z22" i="41"/>
  <c r="Z23" i="41"/>
  <c r="Z24" i="41"/>
  <c r="Z17" i="41"/>
  <c r="Z15" i="41"/>
  <c r="Z18" i="41"/>
  <c r="Z13" i="41"/>
  <c r="Z14" i="41"/>
  <c r="Z16" i="41"/>
  <c r="S20" i="41"/>
  <c r="N20" i="41"/>
  <c r="D19" i="41"/>
  <c r="U26" i="41"/>
  <c r="U27" i="41"/>
  <c r="U28" i="41"/>
  <c r="U29" i="41"/>
  <c r="U30" i="41"/>
  <c r="U31" i="41"/>
  <c r="G5" i="41"/>
  <c r="Z26" i="41"/>
  <c r="Z27" i="41"/>
  <c r="Z28" i="41"/>
  <c r="Z29" i="41"/>
  <c r="Z30" i="41"/>
  <c r="Z31" i="41"/>
  <c r="O28" i="41"/>
  <c r="AB28" i="41"/>
  <c r="T28" i="41"/>
  <c r="E26" i="41"/>
  <c r="O30" i="41"/>
  <c r="AB30" i="41"/>
  <c r="T30" i="41"/>
  <c r="O43" i="38"/>
  <c r="O45" i="38"/>
  <c r="O44" i="38"/>
  <c r="O46" i="38"/>
  <c r="L65" i="38"/>
  <c r="N32" i="38"/>
  <c r="N31" i="38"/>
  <c r="N33" i="38"/>
  <c r="N35" i="38"/>
  <c r="N37" i="38"/>
  <c r="N36" i="38"/>
  <c r="N38" i="38"/>
  <c r="M41" i="38"/>
  <c r="M42" i="38"/>
  <c r="L48" i="38"/>
  <c r="L49" i="38"/>
  <c r="L50" i="38"/>
  <c r="L53" i="38"/>
  <c r="L54" i="38"/>
  <c r="O60" i="38"/>
  <c r="O62" i="38"/>
  <c r="O59" i="38"/>
  <c r="O61" i="38"/>
  <c r="C63" i="38"/>
  <c r="N65" i="38"/>
  <c r="N64" i="38"/>
  <c r="N66" i="38"/>
  <c r="N63" i="38"/>
  <c r="N70" i="38"/>
  <c r="C72" i="38"/>
  <c r="N75" i="38"/>
  <c r="N74" i="38"/>
  <c r="C76" i="38"/>
  <c r="N78" i="38"/>
  <c r="N77" i="38"/>
  <c r="N79" i="38"/>
  <c r="O82" i="38"/>
  <c r="O84" i="38"/>
  <c r="O83" i="38"/>
  <c r="M82" i="38"/>
  <c r="M83" i="38"/>
  <c r="M87" i="38"/>
  <c r="M88" i="38"/>
  <c r="K86" i="38"/>
  <c r="K87" i="38"/>
  <c r="W20" i="41"/>
  <c r="W19" i="41"/>
  <c r="W22" i="41"/>
  <c r="W24" i="41"/>
  <c r="W23" i="41"/>
  <c r="W21" i="41"/>
  <c r="T8" i="41"/>
  <c r="AB8" i="41"/>
  <c r="O8" i="41"/>
  <c r="N13" i="41"/>
  <c r="N16" i="41"/>
  <c r="S16" i="41"/>
  <c r="O23" i="38"/>
  <c r="O25" i="38"/>
  <c r="O24" i="38"/>
  <c r="O39" i="38"/>
  <c r="O41" i="38"/>
  <c r="O40" i="38"/>
  <c r="O42" i="38"/>
  <c r="K42" i="38"/>
  <c r="N47" i="38"/>
  <c r="N49" i="38"/>
  <c r="N48" i="38"/>
  <c r="N50" i="38"/>
  <c r="N54" i="38"/>
  <c r="N51" i="38"/>
  <c r="N52" i="38"/>
  <c r="N53" i="38"/>
  <c r="N19" i="38"/>
  <c r="N21" i="38"/>
  <c r="N22" i="38"/>
  <c r="N20" i="38"/>
  <c r="C27" i="38"/>
  <c r="C15" i="38"/>
  <c r="M15" i="38"/>
  <c r="K16" i="38"/>
  <c r="O16" i="38"/>
  <c r="O19" i="38"/>
  <c r="O21" i="38"/>
  <c r="O22" i="38"/>
  <c r="O20" i="38"/>
  <c r="N23" i="38"/>
  <c r="N25" i="38"/>
  <c r="N24" i="38"/>
  <c r="M23" i="38"/>
  <c r="M24" i="38"/>
  <c r="M25" i="38"/>
  <c r="L27" i="38"/>
  <c r="L28" i="38"/>
  <c r="L29" i="38"/>
  <c r="O32" i="38"/>
  <c r="O31" i="38"/>
  <c r="O33" i="38"/>
  <c r="N34" i="38"/>
  <c r="O35" i="38"/>
  <c r="O37" i="38"/>
  <c r="O36" i="38"/>
  <c r="O38" i="38"/>
  <c r="N39" i="38"/>
  <c r="N41" i="38"/>
  <c r="N40" i="38"/>
  <c r="N42" i="38"/>
  <c r="M39" i="38"/>
  <c r="N43" i="38"/>
  <c r="N45" i="38"/>
  <c r="N44" i="38"/>
  <c r="N46" i="38"/>
  <c r="M43" i="38"/>
  <c r="M44" i="38"/>
  <c r="M45" i="38"/>
  <c r="M48" i="38"/>
  <c r="M49" i="38"/>
  <c r="L51" i="38"/>
  <c r="M53" i="38"/>
  <c r="L55" i="38"/>
  <c r="L56" i="38"/>
  <c r="L57" i="38"/>
  <c r="K59" i="38"/>
  <c r="K60" i="38"/>
  <c r="K61" i="38"/>
  <c r="O63" i="38"/>
  <c r="O66" i="38"/>
  <c r="O65" i="38"/>
  <c r="O64" i="38"/>
  <c r="K65" i="38"/>
  <c r="L66" i="38"/>
  <c r="K69" i="38"/>
  <c r="O70" i="38"/>
  <c r="O74" i="38"/>
  <c r="O75" i="38"/>
  <c r="K74" i="38"/>
  <c r="O78" i="38"/>
  <c r="O79" i="38"/>
  <c r="O77" i="38"/>
  <c r="L78" i="38"/>
  <c r="L79" i="38"/>
  <c r="C85" i="38"/>
  <c r="N87" i="38"/>
  <c r="N88" i="38"/>
  <c r="N86" i="38"/>
  <c r="L86" i="38"/>
  <c r="L87" i="38"/>
  <c r="M91" i="38"/>
  <c r="M90" i="38"/>
  <c r="M92" i="38"/>
  <c r="L90" i="38"/>
  <c r="K92" i="38"/>
  <c r="M95" i="38"/>
  <c r="M94" i="38"/>
  <c r="M96" i="38"/>
  <c r="E7" i="41"/>
  <c r="X7" i="41"/>
  <c r="X12" i="41"/>
  <c r="X9" i="41"/>
  <c r="X11" i="41"/>
  <c r="X10" i="41"/>
  <c r="X8" i="41"/>
  <c r="J19" i="41"/>
  <c r="J13" i="41"/>
  <c r="S11" i="41"/>
  <c r="AA11" i="41"/>
  <c r="N11" i="41"/>
  <c r="D7" i="41"/>
  <c r="O14" i="41"/>
  <c r="E13" i="41"/>
  <c r="S13" i="41" s="1"/>
  <c r="T14" i="41"/>
  <c r="U19" i="41"/>
  <c r="U21" i="41"/>
  <c r="U22" i="41"/>
  <c r="U20" i="41"/>
  <c r="U23" i="41"/>
  <c r="U24" i="41"/>
  <c r="N22" i="41"/>
  <c r="S22" i="41"/>
  <c r="N24" i="41"/>
  <c r="S24" i="41"/>
  <c r="C93" i="38"/>
  <c r="N94" i="38"/>
  <c r="N96" i="38"/>
  <c r="N95" i="38"/>
  <c r="L94" i="38"/>
  <c r="M100" i="38"/>
  <c r="J104" i="38"/>
  <c r="U8" i="41"/>
  <c r="U7" i="41"/>
  <c r="U12" i="41"/>
  <c r="U10" i="41"/>
  <c r="U11" i="41"/>
  <c r="Y8" i="41"/>
  <c r="Y9" i="41"/>
  <c r="Y11" i="41"/>
  <c r="Y7" i="41"/>
  <c r="Y12" i="41"/>
  <c r="Y10" i="41"/>
  <c r="AA7" i="41"/>
  <c r="P19" i="41"/>
  <c r="AA21" i="41" s="1"/>
  <c r="U9" i="41"/>
  <c r="O11" i="41"/>
  <c r="T11" i="41"/>
  <c r="AB11" i="41"/>
  <c r="I13" i="41"/>
  <c r="P13" i="41"/>
  <c r="T16" i="41"/>
  <c r="O16" i="41"/>
  <c r="T20" i="41"/>
  <c r="T21" i="41"/>
  <c r="T22" i="41"/>
  <c r="O22" i="41"/>
  <c r="T24" i="41"/>
  <c r="O24" i="41"/>
  <c r="V26" i="41"/>
  <c r="V27" i="41"/>
  <c r="V28" i="41"/>
  <c r="V29" i="41"/>
  <c r="V30" i="41"/>
  <c r="V31" i="41"/>
  <c r="N27" i="41"/>
  <c r="S27" i="41"/>
  <c r="AA27" i="41"/>
  <c r="N29" i="41"/>
  <c r="S29" i="41"/>
  <c r="AA29" i="41"/>
  <c r="N31" i="41"/>
  <c r="S31" i="41"/>
  <c r="AA31" i="41"/>
  <c r="U32" i="41"/>
  <c r="U34" i="41"/>
  <c r="U36" i="41"/>
  <c r="U35" i="41"/>
  <c r="U37" i="41"/>
  <c r="U33" i="41"/>
  <c r="Y33" i="41"/>
  <c r="Y35" i="41"/>
  <c r="Y36" i="41"/>
  <c r="Y37" i="41"/>
  <c r="Y34" i="41"/>
  <c r="Y32" i="41"/>
  <c r="S34" i="41"/>
  <c r="AA34" i="41"/>
  <c r="N34" i="41"/>
  <c r="S36" i="41"/>
  <c r="AA36" i="41"/>
  <c r="N36" i="41"/>
  <c r="T8" i="45"/>
  <c r="S8" i="45"/>
  <c r="D7" i="45"/>
  <c r="N8" i="45"/>
  <c r="AA8" i="45"/>
  <c r="S12" i="45"/>
  <c r="AA12" i="45"/>
  <c r="T12" i="45"/>
  <c r="N12" i="45"/>
  <c r="O94" i="38"/>
  <c r="O96" i="38"/>
  <c r="O95" i="38"/>
  <c r="N100" i="38"/>
  <c r="V9" i="41"/>
  <c r="V10" i="41"/>
  <c r="V11" i="41"/>
  <c r="V8" i="41"/>
  <c r="V7" i="41"/>
  <c r="V12" i="41"/>
  <c r="Z9" i="41"/>
  <c r="Z10" i="41"/>
  <c r="Z11" i="41"/>
  <c r="Z8" i="41"/>
  <c r="Z7" i="41"/>
  <c r="Z12" i="41"/>
  <c r="L5" i="41"/>
  <c r="Q13" i="41"/>
  <c r="AB13" i="41" s="1"/>
  <c r="AB7" i="41"/>
  <c r="Q19" i="41"/>
  <c r="AB19" i="41" s="1"/>
  <c r="S10" i="41"/>
  <c r="AA10" i="41"/>
  <c r="N10" i="41"/>
  <c r="AA12" i="41"/>
  <c r="S12" i="41"/>
  <c r="N12" i="41"/>
  <c r="N15" i="41"/>
  <c r="S15" i="41"/>
  <c r="AA15" i="41"/>
  <c r="S17" i="41"/>
  <c r="AA17" i="41"/>
  <c r="S18" i="41"/>
  <c r="AA18" i="41"/>
  <c r="N23" i="41"/>
  <c r="AA23" i="41"/>
  <c r="S23" i="41"/>
  <c r="D26" i="41"/>
  <c r="W26" i="41"/>
  <c r="X26" i="41"/>
  <c r="X27" i="41"/>
  <c r="X28" i="41"/>
  <c r="X29" i="41"/>
  <c r="X30" i="41"/>
  <c r="X31" i="41"/>
  <c r="O27" i="41"/>
  <c r="AB27" i="41"/>
  <c r="T27" i="41"/>
  <c r="O29" i="41"/>
  <c r="AB29" i="41"/>
  <c r="T29" i="41"/>
  <c r="O31" i="41"/>
  <c r="AB31" i="41"/>
  <c r="T31" i="41"/>
  <c r="V33" i="41"/>
  <c r="V35" i="41"/>
  <c r="V37" i="41"/>
  <c r="V32" i="41"/>
  <c r="V34" i="41"/>
  <c r="V36" i="41"/>
  <c r="Z32" i="41"/>
  <c r="Z34" i="41"/>
  <c r="Z33" i="41"/>
  <c r="Z35" i="41"/>
  <c r="Z36" i="41"/>
  <c r="Z37" i="41"/>
  <c r="T34" i="41"/>
  <c r="AB34" i="41"/>
  <c r="O34" i="41"/>
  <c r="T36" i="41"/>
  <c r="AB36" i="41"/>
  <c r="O36" i="41"/>
  <c r="S35" i="45"/>
  <c r="AA35" i="45"/>
  <c r="T35" i="45"/>
  <c r="T36" i="45"/>
  <c r="X33" i="45"/>
  <c r="X37" i="45"/>
  <c r="X34" i="45"/>
  <c r="W32" i="45"/>
  <c r="X35" i="45"/>
  <c r="E32" i="45"/>
  <c r="K95" i="38"/>
  <c r="W7" i="41"/>
  <c r="W12" i="41"/>
  <c r="W9" i="41"/>
  <c r="W10" i="41"/>
  <c r="W11" i="41"/>
  <c r="W8" i="41"/>
  <c r="S8" i="41"/>
  <c r="AA8" i="41"/>
  <c r="N9" i="41"/>
  <c r="N7" i="41" s="1"/>
  <c r="AA9" i="41"/>
  <c r="S9" i="41"/>
  <c r="O10" i="41"/>
  <c r="T10" i="41"/>
  <c r="AB10" i="41"/>
  <c r="O12" i="41"/>
  <c r="AB12" i="41"/>
  <c r="G13" i="41"/>
  <c r="K13" i="41"/>
  <c r="S14" i="41"/>
  <c r="N14" i="41"/>
  <c r="AA14" i="41"/>
  <c r="T15" i="41"/>
  <c r="AB15" i="41"/>
  <c r="O15" i="41"/>
  <c r="T17" i="41"/>
  <c r="AB17" i="41"/>
  <c r="T18" i="41"/>
  <c r="AB18" i="41"/>
  <c r="T19" i="41"/>
  <c r="O19" i="41"/>
  <c r="T23" i="41"/>
  <c r="AB23" i="41"/>
  <c r="O23" i="41"/>
  <c r="Y26" i="41"/>
  <c r="Y27" i="41"/>
  <c r="Y28" i="41"/>
  <c r="Y29" i="41"/>
  <c r="Y30" i="41"/>
  <c r="Y31" i="41"/>
  <c r="N28" i="41"/>
  <c r="S28" i="41"/>
  <c r="AA28" i="41"/>
  <c r="N30" i="41"/>
  <c r="S30" i="41"/>
  <c r="AA30" i="41"/>
  <c r="N32" i="41"/>
  <c r="S32" i="41"/>
  <c r="W32" i="41"/>
  <c r="W33" i="41"/>
  <c r="W34" i="41"/>
  <c r="W35" i="41"/>
  <c r="W36" i="41"/>
  <c r="W37" i="41"/>
  <c r="S33" i="41"/>
  <c r="AA33" i="41"/>
  <c r="N33" i="41"/>
  <c r="S35" i="41"/>
  <c r="AA35" i="41"/>
  <c r="N35" i="41"/>
  <c r="N37" i="41"/>
  <c r="AA37" i="41"/>
  <c r="S37" i="41"/>
  <c r="T21" i="45"/>
  <c r="N21" i="45"/>
  <c r="S21" i="45"/>
  <c r="AA21" i="45"/>
  <c r="D26" i="45"/>
  <c r="S27" i="45"/>
  <c r="AA27" i="45"/>
  <c r="T27" i="45"/>
  <c r="N27" i="45"/>
  <c r="S31" i="45"/>
  <c r="AA31" i="45"/>
  <c r="T31" i="45"/>
  <c r="S36" i="45"/>
  <c r="AB36" i="45"/>
  <c r="N35" i="45"/>
  <c r="AA19" i="45"/>
  <c r="O32" i="41"/>
  <c r="T32" i="41"/>
  <c r="X32" i="41"/>
  <c r="X33" i="41"/>
  <c r="X34" i="41"/>
  <c r="X35" i="41"/>
  <c r="X36" i="41"/>
  <c r="X37" i="41"/>
  <c r="T33" i="41"/>
  <c r="AB33" i="41"/>
  <c r="O33" i="41"/>
  <c r="T35" i="41"/>
  <c r="AB35" i="41"/>
  <c r="O35" i="41"/>
  <c r="T37" i="41"/>
  <c r="AB37" i="41"/>
  <c r="O37" i="41"/>
  <c r="T17" i="45"/>
  <c r="N17" i="45"/>
  <c r="S17" i="45"/>
  <c r="AA17" i="45"/>
  <c r="O26" i="45"/>
  <c r="T26" i="45"/>
  <c r="J5" i="45"/>
  <c r="O7" i="45"/>
  <c r="E13" i="45"/>
  <c r="D13" i="45"/>
  <c r="D32" i="45"/>
  <c r="Z37" i="45"/>
  <c r="V37" i="45"/>
  <c r="AA36" i="45"/>
  <c r="Y34" i="45"/>
  <c r="U34" i="45"/>
  <c r="N34" i="45"/>
  <c r="AB31" i="45"/>
  <c r="X31" i="45"/>
  <c r="N30" i="45"/>
  <c r="Z29" i="45"/>
  <c r="V29" i="45"/>
  <c r="AA28" i="45"/>
  <c r="W28" i="45"/>
  <c r="S28" i="45"/>
  <c r="AB27" i="45"/>
  <c r="X27" i="45"/>
  <c r="Y26" i="45"/>
  <c r="U26" i="45"/>
  <c r="AA24" i="45"/>
  <c r="S24" i="45"/>
  <c r="AB23" i="45"/>
  <c r="T23" i="45"/>
  <c r="Y22" i="45"/>
  <c r="U22" i="45"/>
  <c r="N22" i="45"/>
  <c r="Z21" i="45"/>
  <c r="V21" i="45"/>
  <c r="AA20" i="45"/>
  <c r="S20" i="45"/>
  <c r="AB19" i="45"/>
  <c r="E19" i="45"/>
  <c r="Y18" i="45"/>
  <c r="U18" i="45"/>
  <c r="N18" i="45"/>
  <c r="AA16" i="45"/>
  <c r="S16" i="45"/>
  <c r="Y15" i="45"/>
  <c r="U15" i="45"/>
  <c r="N15" i="45"/>
  <c r="AB12" i="45"/>
  <c r="N11" i="45"/>
  <c r="Z10" i="45"/>
  <c r="V10" i="45"/>
  <c r="AA9" i="45"/>
  <c r="S9" i="45"/>
  <c r="V8" i="45"/>
  <c r="Z7" i="45"/>
  <c r="E7" i="45"/>
  <c r="H5" i="45"/>
  <c r="D19" i="45"/>
  <c r="Y37" i="45"/>
  <c r="U37" i="45"/>
  <c r="N37" i="45"/>
  <c r="T34" i="45"/>
  <c r="Y33" i="45"/>
  <c r="U33" i="45"/>
  <c r="N33" i="45"/>
  <c r="W31" i="45"/>
  <c r="AB30" i="45"/>
  <c r="T30" i="45"/>
  <c r="N29" i="45"/>
  <c r="Z28" i="45"/>
  <c r="V28" i="45"/>
  <c r="O28" i="45"/>
  <c r="W27" i="45"/>
  <c r="AB26" i="45"/>
  <c r="Z24" i="45"/>
  <c r="V24" i="45"/>
  <c r="AA23" i="45"/>
  <c r="T22" i="45"/>
  <c r="Y21" i="45"/>
  <c r="U21" i="45"/>
  <c r="X18" i="45"/>
  <c r="T18" i="45"/>
  <c r="Y17" i="45"/>
  <c r="U17" i="45"/>
  <c r="X15" i="45"/>
  <c r="T15" i="45"/>
  <c r="N14" i="45"/>
  <c r="Q13" i="45"/>
  <c r="L13" i="45"/>
  <c r="H13" i="45"/>
  <c r="AB11" i="45"/>
  <c r="T11" i="45"/>
  <c r="N10" i="45"/>
  <c r="Z9" i="45"/>
  <c r="V9" i="45"/>
  <c r="Z8" i="45"/>
  <c r="Q5" i="45"/>
  <c r="L5" i="45"/>
  <c r="AA32" i="41"/>
  <c r="AA34" i="45"/>
  <c r="Z31" i="45"/>
  <c r="V31" i="45"/>
  <c r="AA30" i="45"/>
  <c r="Y24" i="45"/>
  <c r="U24" i="45"/>
  <c r="AA22" i="45"/>
  <c r="AA18" i="45"/>
  <c r="X17" i="45"/>
  <c r="AA15" i="45"/>
  <c r="AA11" i="45"/>
  <c r="AB32" i="41"/>
  <c r="J100" i="38" l="1"/>
  <c r="S7" i="45"/>
  <c r="D5" i="45"/>
  <c r="S42" i="45" s="1"/>
  <c r="AA7" i="45"/>
  <c r="AB24" i="41"/>
  <c r="AA13" i="41"/>
  <c r="S19" i="41"/>
  <c r="N19" i="41"/>
  <c r="N32" i="45"/>
  <c r="S32" i="45"/>
  <c r="N26" i="45"/>
  <c r="S26" i="45"/>
  <c r="AA26" i="45"/>
  <c r="U14" i="41"/>
  <c r="U15" i="41"/>
  <c r="U16" i="41"/>
  <c r="U18" i="41"/>
  <c r="U17" i="41"/>
  <c r="U13" i="41"/>
  <c r="AB14" i="45"/>
  <c r="AB17" i="45"/>
  <c r="AB15" i="45"/>
  <c r="AB18" i="45"/>
  <c r="AB13" i="45"/>
  <c r="AB16" i="45"/>
  <c r="O19" i="45"/>
  <c r="T19" i="45"/>
  <c r="N13" i="45"/>
  <c r="S13" i="45"/>
  <c r="O13" i="45"/>
  <c r="T13" i="45"/>
  <c r="AA32" i="45"/>
  <c r="AB21" i="41"/>
  <c r="W13" i="41"/>
  <c r="W17" i="41"/>
  <c r="W14" i="41"/>
  <c r="W16" i="41"/>
  <c r="W15" i="41"/>
  <c r="W18" i="41"/>
  <c r="AA22" i="41"/>
  <c r="AB14" i="41"/>
  <c r="AA16" i="41"/>
  <c r="AA13" i="45"/>
  <c r="AB16" i="41"/>
  <c r="AA19" i="41"/>
  <c r="AA24" i="41"/>
  <c r="S7" i="41"/>
  <c r="D5" i="41"/>
  <c r="S42" i="41" s="1"/>
  <c r="X14" i="41"/>
  <c r="X15" i="41"/>
  <c r="X16" i="41"/>
  <c r="X18" i="41"/>
  <c r="X13" i="41"/>
  <c r="X17" i="41"/>
  <c r="T7" i="41"/>
  <c r="E5" i="41"/>
  <c r="O7" i="41"/>
  <c r="AA20" i="41"/>
  <c r="Z13" i="45"/>
  <c r="Z16" i="45"/>
  <c r="Z14" i="45"/>
  <c r="Z17" i="45"/>
  <c r="Z15" i="45"/>
  <c r="Z18" i="45"/>
  <c r="AB7" i="45"/>
  <c r="E5" i="45"/>
  <c r="T7" i="45"/>
  <c r="V13" i="45"/>
  <c r="V16" i="45"/>
  <c r="V14" i="45"/>
  <c r="V17" i="45"/>
  <c r="V15" i="45"/>
  <c r="V18" i="45"/>
  <c r="N19" i="45"/>
  <c r="S19" i="45"/>
  <c r="Y14" i="41"/>
  <c r="Y15" i="41"/>
  <c r="Y16" i="41"/>
  <c r="Y18" i="41"/>
  <c r="Y13" i="41"/>
  <c r="Y17" i="41"/>
  <c r="T32" i="45"/>
  <c r="AB32" i="45"/>
  <c r="O32" i="45"/>
  <c r="O5" i="45" s="1"/>
  <c r="N26" i="41"/>
  <c r="N5" i="41" s="1"/>
  <c r="S26" i="41"/>
  <c r="AA26" i="41"/>
  <c r="N7" i="45"/>
  <c r="N5" i="45" s="1"/>
  <c r="AB22" i="41"/>
  <c r="AB20" i="41"/>
  <c r="O13" i="41"/>
  <c r="T13" i="41"/>
  <c r="X19" i="41"/>
  <c r="X21" i="41"/>
  <c r="X22" i="41"/>
  <c r="X23" i="41"/>
  <c r="X24" i="41"/>
  <c r="X20" i="41"/>
  <c r="T26" i="41"/>
  <c r="O26" i="41"/>
  <c r="AB26" i="41"/>
  <c r="O5" i="41" l="1"/>
</calcChain>
</file>

<file path=xl/comments1.xml><?xml version="1.0" encoding="utf-8"?>
<comments xmlns="http://schemas.openxmlformats.org/spreadsheetml/2006/main">
  <authors>
    <author>thunm</author>
  </authors>
  <commentList>
    <comment ref="F7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7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F13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ma_danhgia_dd
EMIS.DANHGIA_DAODUC
</t>
        </r>
      </text>
    </comment>
    <comment ref="M13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ma_danhgia_dd
EMIS.DANHGIA_DAODUC
</t>
        </r>
      </text>
    </comment>
    <comment ref="F19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ma_danhgia_cm
EMIS.DANHGIA_CM
</t>
        </r>
      </text>
    </comment>
    <comment ref="M19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ma_danhgia_cm
EMIS.DANHGIA_CM
</t>
        </r>
      </text>
    </comment>
    <comment ref="F26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26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F32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32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</commentList>
</comments>
</file>

<file path=xl/comments2.xml><?xml version="1.0" encoding="utf-8"?>
<comments xmlns="http://schemas.openxmlformats.org/spreadsheetml/2006/main">
  <authors>
    <author>thunm</author>
  </authors>
  <commentList>
    <comment ref="F7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7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F13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ma_danhgia_dd
EMIS.DANHGIA_DAODUC
</t>
        </r>
      </text>
    </comment>
    <comment ref="M13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ma_danhgia_dd
EMIS.DANHGIA_DAODUC
</t>
        </r>
      </text>
    </comment>
    <comment ref="F19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ma_danhgia_cm
EMIS.DANHGIA_CM
</t>
        </r>
      </text>
    </comment>
    <comment ref="M19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ma_danhgia_cm
EMIS.DANHGIA_CM
</t>
        </r>
      </text>
    </comment>
    <comment ref="F26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26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F32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  <comment ref="M32" authorId="0" shapeId="0">
      <text>
        <r>
          <rPr>
            <b/>
            <sz val="8"/>
            <color rgb="FF000000"/>
            <rFont val="Tahoma"/>
            <family val="2"/>
          </rPr>
          <t>thunm:</t>
        </r>
        <r>
          <rPr>
            <sz val="8"/>
            <color rgb="FF000000"/>
            <rFont val="Tahoma"/>
            <family val="2"/>
          </rPr>
          <t xml:space="preserve">
ma_danhgia_ns
EMIS.DANHGIA_NS
</t>
        </r>
      </text>
    </comment>
  </commentList>
</comments>
</file>

<file path=xl/sharedStrings.xml><?xml version="1.0" encoding="utf-8"?>
<sst xmlns="http://schemas.openxmlformats.org/spreadsheetml/2006/main" count="337" uniqueCount="120">
  <si>
    <t>Tổng số</t>
  </si>
  <si>
    <t>Chia ra</t>
  </si>
  <si>
    <t>Lớp 1</t>
  </si>
  <si>
    <t>Lớp 2</t>
  </si>
  <si>
    <t>Lớp 3</t>
  </si>
  <si>
    <t>Lớp 4</t>
  </si>
  <si>
    <t>Lớp 5</t>
  </si>
  <si>
    <t>Nữ</t>
  </si>
  <si>
    <t>Dân tộc</t>
  </si>
  <si>
    <t>Môn học</t>
  </si>
  <si>
    <t>1. Xếp loại học tập</t>
  </si>
  <si>
    <t>Toán</t>
  </si>
  <si>
    <t>Chia ra: - Hoàn thành tốt</t>
  </si>
  <si>
    <t xml:space="preserve"> - Hoàn thành</t>
  </si>
  <si>
    <t xml:space="preserve"> - Chưa hoàn thành</t>
  </si>
  <si>
    <t>Tiếng Việt</t>
  </si>
  <si>
    <t>Đạo đức</t>
  </si>
  <si>
    <t>Tự nhiên - Xã hội</t>
  </si>
  <si>
    <t>x</t>
  </si>
  <si>
    <t>Khoa học</t>
  </si>
  <si>
    <t>Lịch sử &amp; Địa lí</t>
  </si>
  <si>
    <t>Âm nhạc</t>
  </si>
  <si>
    <t>Mĩ thuật</t>
  </si>
  <si>
    <t>Thủ công, Kĩ thuật</t>
  </si>
  <si>
    <t>Thể dục</t>
  </si>
  <si>
    <t>Ngoại ngữ</t>
  </si>
  <si>
    <t>Tiếng dân tộc</t>
  </si>
  <si>
    <t>Tin học</t>
  </si>
  <si>
    <t>2. Về năng lực</t>
  </si>
  <si>
    <t>Tự phục vụ</t>
  </si>
  <si>
    <t>Chia ra: - Tốt</t>
  </si>
  <si>
    <t xml:space="preserve"> - Đạt</t>
  </si>
  <si>
    <t xml:space="preserve"> - Cần cố gắng</t>
  </si>
  <si>
    <t>Hợp tác</t>
  </si>
  <si>
    <t>Tự học giải quyết vấn đề</t>
  </si>
  <si>
    <t>3. Về phẩm chất</t>
  </si>
  <si>
    <t>Chăm học chăm làm</t>
  </si>
  <si>
    <t>Tự tin trách nhiệm</t>
  </si>
  <si>
    <t>Trung thực, kỷ luật</t>
  </si>
  <si>
    <t>Đoàn kết, yêu thương</t>
  </si>
  <si>
    <t xml:space="preserve">4. Số học sinh không đánh giá </t>
  </si>
  <si>
    <t>Tổng hợp kết quả cuối năm</t>
  </si>
  <si>
    <t>Chia ra:  - Hoàn thành chương trình lớp học</t>
  </si>
  <si>
    <t>Trong đó:   + Chưa hoàn thành nhưng được lên lớp</t>
  </si>
  <si>
    <t>+ Ở lại lớp</t>
  </si>
  <si>
    <t>+ Rèn luyện trong hè</t>
  </si>
  <si>
    <t>Khen thưởng</t>
  </si>
  <si>
    <t>- Giấy khen cấp trường</t>
  </si>
  <si>
    <t xml:space="preserve"> - Giấy khen cấp trên</t>
  </si>
  <si>
    <t>4. Đánh giá cán bộ, giáo viên, nhân viên</t>
  </si>
  <si>
    <t>Giáo viên</t>
  </si>
  <si>
    <t>Trong đó nữ</t>
  </si>
  <si>
    <t>Chia theo chế độ lao động</t>
  </si>
  <si>
    <t>Trong tổng số</t>
  </si>
  <si>
    <t>Biên chế</t>
  </si>
  <si>
    <t>Hợp đồng</t>
  </si>
  <si>
    <t>Thỉnh giảng</t>
  </si>
  <si>
    <t>Nữ dân tộc</t>
  </si>
  <si>
    <t>Tổng số cán bộ, giáo viên, nhân viên</t>
  </si>
  <si>
    <t>RowId</t>
  </si>
  <si>
    <t>C0</t>
  </si>
  <si>
    <t>C13</t>
  </si>
  <si>
    <t>C16</t>
  </si>
  <si>
    <t>C17</t>
  </si>
  <si>
    <t>C18</t>
  </si>
  <si>
    <t>C19</t>
  </si>
  <si>
    <t>C20</t>
  </si>
  <si>
    <t>C21</t>
  </si>
  <si>
    <t>C14</t>
  </si>
  <si>
    <t>C15</t>
  </si>
  <si>
    <t>1. Xếp loại giáo viên tiểu học</t>
  </si>
  <si>
    <t>ma_danhgia_ns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</si>
  <si>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</si>
  <si>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t>Khá</t>
  </si>
  <si>
    <t>Trung bình</t>
  </si>
  <si>
    <t>Kém</t>
  </si>
  <si>
    <t>Không xếp loại</t>
  </si>
  <si>
    <t>* Đánh giá về đạo đức</t>
  </si>
  <si>
    <t>ma_danhgia_dd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</si>
  <si>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Tốt</t>
    </r>
  </si>
  <si>
    <t xml:space="preserve">      Kém</t>
  </si>
  <si>
    <t xml:space="preserve">      Không xếp loại</t>
  </si>
  <si>
    <t>* Đánh giá về chuyên môn</t>
  </si>
  <si>
    <t>ma_danhgia_cm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</si>
  <si>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Tốt</t>
    </r>
  </si>
  <si>
    <t>2. Xếp loại cán bộ quản lý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</si>
  <si>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</si>
  <si>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t>3. Xếp loại nhân viên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</si>
  <si>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</si>
  <si>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t>Số được tập huấn và tham gia giảng dạy về phòng, chống HIV trên nền tảng kỹ năng sống và giáo dục sức khỏe sinh sản.</t>
  </si>
  <si>
    <t>Cán bộ, Giáo viên, Nhân viên</t>
  </si>
  <si>
    <r>
      <rPr>
        <b/>
        <sz val="12"/>
        <color indexed="62"/>
        <rFont val="Times New Roman"/>
        <family val="1"/>
      </rPr>
      <t xml:space="preserve">   Trong đó: </t>
    </r>
    <r>
      <rPr>
        <sz val="12"/>
        <color indexed="62"/>
        <rFont val="Times New Roman"/>
        <family val="1"/>
      </rPr>
      <t xml:space="preserve">  Giáo viên
                      </t>
    </r>
  </si>
  <si>
    <t xml:space="preserve">                      Nhân viên</t>
  </si>
  <si>
    <t>Tổng số NN</t>
  </si>
  <si>
    <t>6. Đánh giá cán bộ, giáo viên, nhân viên người nước ngoài</t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</si>
  <si>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</si>
  <si>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Tốt</t>
    </r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</si>
  <si>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Tốt</t>
    </r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</si>
  <si>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</si>
  <si>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r>
      <rPr>
        <b/>
        <sz val="12"/>
        <color indexed="62"/>
        <rFont val="Times New Roman"/>
        <family val="1"/>
      </rPr>
      <t xml:space="preserve">Chia ra: </t>
    </r>
    <r>
      <rPr>
        <sz val="12"/>
        <color indexed="62"/>
        <rFont val="Times New Roman"/>
        <family val="1"/>
      </rPr>
      <t>Xuất sắc</t>
    </r>
  </si>
  <si>
    <r>
      <rPr>
        <b/>
        <sz val="12"/>
        <color indexed="62"/>
        <rFont val="Times New Roman"/>
        <family val="1"/>
      </rPr>
      <t xml:space="preserve">   Trong đó: </t>
    </r>
    <r>
      <rPr>
        <sz val="12"/>
        <color indexed="62"/>
        <rFont val="Times New Roman"/>
        <family val="1"/>
      </rPr>
      <t xml:space="preserve">  Giáo viên
                      </t>
    </r>
  </si>
  <si>
    <t>PHÒNG GD&amp;ĐT ĐÔNG TRIỀU</t>
  </si>
  <si>
    <t>TRƯỜNG TIỂU HỌC HƯNG ĐẠO</t>
  </si>
  <si>
    <t>THÔNG BÁO</t>
  </si>
  <si>
    <t>Công khai thông tin chất lượng giáo dục tiểu học thực tế, năm học 2019 - 2020</t>
  </si>
  <si>
    <t>STT</t>
  </si>
  <si>
    <t>Nội dung</t>
  </si>
  <si>
    <t>Chia ra theo khối lớp</t>
  </si>
  <si>
    <t>I</t>
  </si>
  <si>
    <t>Tổng số học sinh</t>
  </si>
  <si>
    <t>II</t>
  </si>
  <si>
    <t>Số học sinh học 2 buổi / ngày</t>
  </si>
  <si>
    <t>III</t>
  </si>
  <si>
    <t xml:space="preserve"> Đánh giá học sinh</t>
  </si>
  <si>
    <t>IV</t>
  </si>
  <si>
    <t xml:space="preserve">              - Chưa hoàn thành chương trình lớp học</t>
  </si>
  <si>
    <t>Thủ trưởng đơn vị</t>
  </si>
  <si>
    <t>Nguyễn Thị Liên Hương</t>
  </si>
  <si>
    <t>Hưng Đạo, ngày 10 tháng 7 năm 2020</t>
  </si>
  <si>
    <t>(Đã ký)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</si>
</sst>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2"/>
      <name val=".VnTime"/>
    </font>
    <font>
      <sz val="12"/>
      <name val=".VnTime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1"/>
      <color indexed="10"/>
      <name val="Times New Roman"/>
      <family val="1"/>
    </font>
    <font>
      <b/>
      <i/>
      <sz val="12"/>
      <name val="Times New Roman"/>
      <family val="1"/>
    </font>
    <font>
      <b/>
      <sz val="12"/>
      <color indexed="62"/>
      <name val="Times New Roman"/>
      <family val="1"/>
    </font>
    <font>
      <sz val="12"/>
      <color indexed="62"/>
      <name val="Times New Roman"/>
      <family val="1"/>
    </font>
    <font>
      <i/>
      <vertAlign val="superscript"/>
      <sz val="10"/>
      <color indexed="18"/>
      <name val="Times New Roman"/>
      <family val="1"/>
    </font>
    <font>
      <b/>
      <sz val="11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i/>
      <sz val="11"/>
      <name val="Times New Roman"/>
      <family val="1"/>
    </font>
    <font>
      <sz val="8.25"/>
      <color indexed="8"/>
      <name val="Microsoft Sans Serif"/>
      <family val="2"/>
    </font>
    <font>
      <sz val="12"/>
      <name val=".VnTime"/>
      <family val="2"/>
    </font>
    <font>
      <sz val="12"/>
      <color rgb="FF000000"/>
      <name val=".VnTime"/>
      <family val="1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b/>
      <sz val="14"/>
      <name val=".VnTime"/>
      <family val="2"/>
    </font>
    <font>
      <i/>
      <sz val="12"/>
      <name val="Times New Roman"/>
      <family val="1"/>
    </font>
    <font>
      <i/>
      <sz val="14"/>
      <color rgb="FF000000"/>
      <name val="Times New Roman"/>
      <family val="1"/>
    </font>
    <font>
      <b/>
      <sz val="14"/>
      <color rgb="FF000000"/>
      <name val="Times New Roman"/>
      <family val="1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E7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9"/>
      </patternFill>
    </fill>
    <fill>
      <patternFill patternType="solid">
        <fgColor theme="0"/>
        <bgColor indexed="64"/>
      </patternFill>
    </fill>
  </fills>
  <borders count="7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5" fillId="3" borderId="0" applyNumberFormat="0" applyBorder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6" applyNumberFormat="0" applyFill="0" applyAlignment="0" applyProtection="0"/>
    <xf numFmtId="0" fontId="25" fillId="22" borderId="0" applyNumberFormat="0" applyBorder="0" applyAlignment="0" applyProtection="0"/>
    <xf numFmtId="0" fontId="32" fillId="0" borderId="0"/>
    <xf numFmtId="0" fontId="1" fillId="23" borderId="7" applyNumberFormat="0" applyFont="0" applyAlignment="0" applyProtection="0"/>
    <xf numFmtId="0" fontId="26" fillId="20" borderId="8" applyNumberFormat="0" applyAlignment="0" applyProtection="0"/>
    <xf numFmtId="0" fontId="27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29" fillId="0" borderId="0" applyNumberFormat="0" applyFill="0" applyBorder="0" applyAlignment="0" applyProtection="0"/>
  </cellStyleXfs>
  <cellXfs count="208">
    <xf numFmtId="0" fontId="0" fillId="0" borderId="0" xfId="0"/>
    <xf numFmtId="0" fontId="3" fillId="0" borderId="0" xfId="0" applyFont="1" applyFill="1" applyProtection="1"/>
    <xf numFmtId="0" fontId="33" fillId="0" borderId="0" xfId="0" applyFont="1" applyFill="1" applyProtection="1"/>
    <xf numFmtId="0" fontId="4" fillId="0" borderId="0" xfId="0" applyFont="1" applyFill="1" applyAlignment="1" applyProtection="1">
      <alignment horizontal="left"/>
    </xf>
    <xf numFmtId="0" fontId="3" fillId="0" borderId="0" xfId="0" applyFont="1" applyFill="1" applyAlignment="1" applyProtection="1">
      <alignment horizontal="left"/>
    </xf>
    <xf numFmtId="0" fontId="7" fillId="0" borderId="10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1" fontId="2" fillId="26" borderId="38" xfId="0" applyNumberFormat="1" applyFont="1" applyFill="1" applyBorder="1" applyProtection="1"/>
    <xf numFmtId="0" fontId="3" fillId="0" borderId="38" xfId="0" applyFont="1" applyFill="1" applyBorder="1" applyProtection="1">
      <protection locked="0"/>
    </xf>
    <xf numFmtId="0" fontId="3" fillId="0" borderId="39" xfId="0" applyFont="1" applyFill="1" applyBorder="1" applyProtection="1">
      <protection locked="0"/>
    </xf>
    <xf numFmtId="0" fontId="3" fillId="0" borderId="21" xfId="0" applyFont="1" applyFill="1" applyBorder="1" applyProtection="1">
      <protection locked="0"/>
    </xf>
    <xf numFmtId="0" fontId="3" fillId="0" borderId="48" xfId="0" applyFont="1" applyFill="1" applyBorder="1" applyProtection="1">
      <protection locked="0"/>
    </xf>
    <xf numFmtId="1" fontId="2" fillId="26" borderId="22" xfId="0" applyNumberFormat="1" applyFont="1" applyFill="1" applyBorder="1" applyProtection="1"/>
    <xf numFmtId="0" fontId="3" fillId="0" borderId="22" xfId="0" applyFont="1" applyFill="1" applyBorder="1" applyProtection="1">
      <protection locked="0"/>
    </xf>
    <xf numFmtId="0" fontId="3" fillId="0" borderId="34" xfId="0" applyFont="1" applyFill="1" applyBorder="1" applyProtection="1">
      <protection locked="0"/>
    </xf>
    <xf numFmtId="1" fontId="2" fillId="26" borderId="40" xfId="0" applyNumberFormat="1" applyFont="1" applyFill="1" applyBorder="1" applyProtection="1"/>
    <xf numFmtId="0" fontId="3" fillId="0" borderId="40" xfId="0" applyFont="1" applyFill="1" applyBorder="1" applyProtection="1">
      <protection locked="0"/>
    </xf>
    <xf numFmtId="0" fontId="3" fillId="0" borderId="41" xfId="0" applyFont="1" applyFill="1" applyBorder="1" applyProtection="1">
      <protection locked="0"/>
    </xf>
    <xf numFmtId="1" fontId="2" fillId="26" borderId="11" xfId="0" applyNumberFormat="1" applyFont="1" applyFill="1" applyBorder="1" applyProtection="1"/>
    <xf numFmtId="1" fontId="2" fillId="26" borderId="21" xfId="0" applyNumberFormat="1" applyFont="1" applyFill="1" applyBorder="1" applyProtection="1"/>
    <xf numFmtId="1" fontId="2" fillId="26" borderId="23" xfId="0" applyNumberFormat="1" applyFont="1" applyFill="1" applyBorder="1" applyProtection="1"/>
    <xf numFmtId="0" fontId="3" fillId="0" borderId="23" xfId="0" applyFont="1" applyFill="1" applyBorder="1" applyProtection="1">
      <protection locked="0"/>
    </xf>
    <xf numFmtId="0" fontId="3" fillId="0" borderId="37" xfId="0" applyFont="1" applyFill="1" applyBorder="1" applyProtection="1">
      <protection locked="0"/>
    </xf>
    <xf numFmtId="0" fontId="3" fillId="0" borderId="35" xfId="0" applyFont="1" applyFill="1" applyBorder="1" applyProtection="1">
      <protection locked="0"/>
    </xf>
    <xf numFmtId="0" fontId="3" fillId="0" borderId="36" xfId="0" applyFont="1" applyFill="1" applyBorder="1" applyProtection="1">
      <protection locked="0"/>
    </xf>
    <xf numFmtId="0" fontId="12" fillId="2" borderId="15" xfId="0" applyFont="1" applyFill="1" applyBorder="1" applyAlignment="1" applyProtection="1">
      <alignment horizontal="center" vertical="center" wrapText="1"/>
    </xf>
    <xf numFmtId="0" fontId="2" fillId="26" borderId="11" xfId="0" applyFont="1" applyFill="1" applyBorder="1" applyProtection="1"/>
    <xf numFmtId="0" fontId="2" fillId="26" borderId="12" xfId="0" applyFont="1" applyFill="1" applyBorder="1" applyProtection="1"/>
    <xf numFmtId="0" fontId="3" fillId="0" borderId="42" xfId="0" applyFont="1" applyFill="1" applyBorder="1" applyProtection="1">
      <protection locked="0"/>
    </xf>
    <xf numFmtId="0" fontId="3" fillId="0" borderId="25" xfId="0" applyFont="1" applyFill="1" applyBorder="1" applyProtection="1"/>
    <xf numFmtId="0" fontId="3" fillId="0" borderId="24" xfId="0" applyFont="1" applyFill="1" applyBorder="1" applyProtection="1"/>
    <xf numFmtId="0" fontId="2" fillId="2" borderId="11" xfId="0" applyFont="1" applyFill="1" applyBorder="1" applyAlignment="1" applyProtection="1">
      <alignment horizontal="center" vertical="center"/>
    </xf>
    <xf numFmtId="0" fontId="2" fillId="2" borderId="12" xfId="0" applyFont="1" applyFill="1" applyBorder="1" applyAlignment="1" applyProtection="1">
      <alignment horizontal="center" vertical="center"/>
    </xf>
    <xf numFmtId="0" fontId="2" fillId="25" borderId="46" xfId="0" applyFont="1" applyFill="1" applyBorder="1" applyProtection="1"/>
    <xf numFmtId="0" fontId="2" fillId="25" borderId="14" xfId="0" applyFont="1" applyFill="1" applyBorder="1" applyProtection="1"/>
    <xf numFmtId="1" fontId="2" fillId="26" borderId="51" xfId="0" applyNumberFormat="1" applyFont="1" applyFill="1" applyBorder="1" applyProtection="1"/>
    <xf numFmtId="1" fontId="2" fillId="26" borderId="52" xfId="0" applyNumberFormat="1" applyFont="1" applyFill="1" applyBorder="1" applyProtection="1"/>
    <xf numFmtId="1" fontId="2" fillId="26" borderId="12" xfId="0" applyNumberFormat="1" applyFont="1" applyFill="1" applyBorder="1" applyProtection="1"/>
    <xf numFmtId="0" fontId="3" fillId="0" borderId="47" xfId="0" applyFont="1" applyFill="1" applyBorder="1" applyAlignment="1" applyProtection="1">
      <alignment horizontal="right"/>
      <protection locked="0"/>
    </xf>
    <xf numFmtId="0" fontId="3" fillId="0" borderId="48" xfId="0" applyFont="1" applyFill="1" applyBorder="1" applyAlignment="1" applyProtection="1">
      <alignment horizontal="right"/>
      <protection locked="0"/>
    </xf>
    <xf numFmtId="0" fontId="3" fillId="0" borderId="49" xfId="0" applyFont="1" applyFill="1" applyBorder="1" applyAlignment="1" applyProtection="1">
      <alignment horizontal="right"/>
      <protection locked="0"/>
    </xf>
    <xf numFmtId="0" fontId="3" fillId="0" borderId="34" xfId="0" applyFont="1" applyFill="1" applyBorder="1" applyAlignment="1" applyProtection="1">
      <alignment horizontal="right"/>
      <protection locked="0"/>
    </xf>
    <xf numFmtId="0" fontId="3" fillId="0" borderId="47" xfId="0" applyFont="1" applyFill="1" applyBorder="1" applyProtection="1">
      <protection locked="0"/>
    </xf>
    <xf numFmtId="0" fontId="3" fillId="0" borderId="49" xfId="0" applyFont="1" applyFill="1" applyBorder="1" applyProtection="1">
      <protection locked="0"/>
    </xf>
    <xf numFmtId="1" fontId="2" fillId="26" borderId="51" xfId="0" applyNumberFormat="1" applyFont="1" applyFill="1" applyBorder="1" applyAlignment="1" applyProtection="1">
      <alignment horizontal="center"/>
    </xf>
    <xf numFmtId="1" fontId="2" fillId="26" borderId="12" xfId="0" applyNumberFormat="1" applyFont="1" applyFill="1" applyBorder="1" applyAlignment="1" applyProtection="1">
      <alignment horizontal="center"/>
    </xf>
    <xf numFmtId="0" fontId="3" fillId="26" borderId="47" xfId="0" applyFont="1" applyFill="1" applyBorder="1" applyAlignment="1" applyProtection="1">
      <alignment horizontal="center"/>
    </xf>
    <xf numFmtId="0" fontId="3" fillId="26" borderId="48" xfId="0" applyFont="1" applyFill="1" applyBorder="1" applyAlignment="1" applyProtection="1">
      <alignment horizontal="center"/>
    </xf>
    <xf numFmtId="0" fontId="3" fillId="26" borderId="49" xfId="0" applyFont="1" applyFill="1" applyBorder="1" applyAlignment="1" applyProtection="1">
      <alignment horizontal="center"/>
    </xf>
    <xf numFmtId="0" fontId="3" fillId="26" borderId="34" xfId="0" applyFont="1" applyFill="1" applyBorder="1" applyAlignment="1" applyProtection="1">
      <alignment horizontal="center"/>
    </xf>
    <xf numFmtId="1" fontId="2" fillId="26" borderId="11" xfId="0" applyNumberFormat="1" applyFont="1" applyFill="1" applyBorder="1" applyAlignment="1" applyProtection="1">
      <alignment horizontal="center"/>
    </xf>
    <xf numFmtId="1" fontId="2" fillId="26" borderId="21" xfId="0" applyNumberFormat="1" applyFont="1" applyFill="1" applyBorder="1" applyAlignment="1" applyProtection="1">
      <alignment horizontal="center"/>
    </xf>
    <xf numFmtId="1" fontId="2" fillId="26" borderId="22" xfId="0" applyNumberFormat="1" applyFont="1" applyFill="1" applyBorder="1" applyAlignment="1" applyProtection="1">
      <alignment horizontal="center"/>
    </xf>
    <xf numFmtId="0" fontId="7" fillId="29" borderId="10" xfId="0" applyFont="1" applyFill="1" applyBorder="1" applyAlignment="1" applyProtection="1">
      <alignment horizontal="center" vertical="center"/>
    </xf>
    <xf numFmtId="0" fontId="3" fillId="0" borderId="59" xfId="0" applyFont="1" applyFill="1" applyBorder="1" applyProtection="1">
      <protection locked="0"/>
    </xf>
    <xf numFmtId="0" fontId="3" fillId="0" borderId="60" xfId="0" applyFont="1" applyFill="1" applyBorder="1" applyProtection="1">
      <protection locked="0"/>
    </xf>
    <xf numFmtId="0" fontId="3" fillId="0" borderId="50" xfId="0" applyFont="1" applyFill="1" applyBorder="1" applyProtection="1">
      <protection locked="0"/>
    </xf>
    <xf numFmtId="0" fontId="2" fillId="26" borderId="61" xfId="0" applyFont="1" applyFill="1" applyBorder="1" applyProtection="1"/>
    <xf numFmtId="0" fontId="2" fillId="0" borderId="61" xfId="0" applyFont="1" applyFill="1" applyBorder="1" applyProtection="1">
      <protection locked="0"/>
    </xf>
    <xf numFmtId="0" fontId="2" fillId="0" borderId="58" xfId="0" applyFont="1" applyFill="1" applyBorder="1" applyProtection="1">
      <protection locked="0"/>
    </xf>
    <xf numFmtId="1" fontId="2" fillId="26" borderId="53" xfId="0" applyNumberFormat="1" applyFont="1" applyFill="1" applyBorder="1" applyProtection="1"/>
    <xf numFmtId="0" fontId="2" fillId="26" borderId="53" xfId="0" applyFont="1" applyFill="1" applyBorder="1" applyAlignment="1" applyProtection="1">
      <alignment horizontal="center"/>
    </xf>
    <xf numFmtId="0" fontId="2" fillId="26" borderId="28" xfId="0" applyFont="1" applyFill="1" applyBorder="1" applyAlignment="1" applyProtection="1">
      <alignment horizontal="center"/>
    </xf>
    <xf numFmtId="0" fontId="7" fillId="0" borderId="10" xfId="0" applyFont="1" applyFill="1" applyBorder="1" applyProtection="1"/>
    <xf numFmtId="1" fontId="2" fillId="26" borderId="35" xfId="0" applyNumberFormat="1" applyFont="1" applyFill="1" applyBorder="1" applyProtection="1"/>
    <xf numFmtId="0" fontId="6" fillId="2" borderId="20" xfId="0" applyFont="1" applyFill="1" applyBorder="1" applyAlignment="1" applyProtection="1">
      <alignment horizontal="center" vertical="center" wrapText="1"/>
    </xf>
    <xf numFmtId="0" fontId="6" fillId="2" borderId="16" xfId="0" applyFont="1" applyFill="1" applyBorder="1" applyAlignment="1" applyProtection="1">
      <alignment horizontal="center" vertical="center" wrapText="1"/>
    </xf>
    <xf numFmtId="0" fontId="6" fillId="2" borderId="11" xfId="0" applyFont="1" applyFill="1" applyBorder="1" applyAlignment="1" applyProtection="1">
      <alignment horizontal="center" vertical="center" wrapText="1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2" fillId="26" borderId="13" xfId="0" applyFont="1" applyFill="1" applyBorder="1" applyAlignment="1" applyProtection="1">
      <alignment horizontal="left" vertical="center"/>
    </xf>
    <xf numFmtId="1" fontId="2" fillId="26" borderId="43" xfId="0" applyNumberFormat="1" applyFont="1" applyFill="1" applyBorder="1" applyProtection="1"/>
    <xf numFmtId="0" fontId="3" fillId="27" borderId="0" xfId="0" applyFont="1" applyFill="1" applyProtection="1"/>
    <xf numFmtId="0" fontId="2" fillId="27" borderId="13" xfId="0" applyFont="1" applyFill="1" applyBorder="1" applyAlignment="1" applyProtection="1">
      <alignment horizontal="left" vertical="center"/>
    </xf>
    <xf numFmtId="1" fontId="2" fillId="27" borderId="11" xfId="0" applyNumberFormat="1" applyFont="1" applyFill="1" applyBorder="1" applyProtection="1"/>
    <xf numFmtId="1" fontId="2" fillId="27" borderId="46" xfId="0" applyNumberFormat="1" applyFont="1" applyFill="1" applyBorder="1" applyProtection="1"/>
    <xf numFmtId="1" fontId="2" fillId="27" borderId="43" xfId="0" applyNumberFormat="1" applyFont="1" applyFill="1" applyBorder="1" applyProtection="1"/>
    <xf numFmtId="1" fontId="2" fillId="27" borderId="12" xfId="0" applyNumberFormat="1" applyFont="1" applyFill="1" applyBorder="1" applyProtection="1"/>
    <xf numFmtId="0" fontId="33" fillId="27" borderId="0" xfId="0" applyFont="1" applyFill="1" applyProtection="1"/>
    <xf numFmtId="0" fontId="31" fillId="28" borderId="0" xfId="0" applyFont="1" applyFill="1" applyAlignment="1" applyProtection="1">
      <alignment horizontal="right" vertical="center"/>
    </xf>
    <xf numFmtId="0" fontId="8" fillId="26" borderId="13" xfId="0" applyFont="1" applyFill="1" applyBorder="1" applyAlignment="1" applyProtection="1">
      <alignment horizontal="left" vertical="center" wrapText="1"/>
    </xf>
    <xf numFmtId="0" fontId="30" fillId="26" borderId="13" xfId="0" applyFont="1" applyFill="1" applyBorder="1" applyAlignment="1" applyProtection="1">
      <alignment vertical="center"/>
    </xf>
    <xf numFmtId="0" fontId="9" fillId="25" borderId="29" xfId="0" applyFont="1" applyFill="1" applyBorder="1" applyAlignment="1" applyProtection="1">
      <alignment horizontal="left" wrapText="1" indent="1"/>
    </xf>
    <xf numFmtId="1" fontId="2" fillId="24" borderId="21" xfId="0" applyNumberFormat="1" applyFont="1" applyFill="1" applyBorder="1" applyProtection="1"/>
    <xf numFmtId="1" fontId="2" fillId="0" borderId="21" xfId="0" applyNumberFormat="1" applyFont="1" applyFill="1" applyBorder="1" applyProtection="1"/>
    <xf numFmtId="0" fontId="10" fillId="25" borderId="30" xfId="0" applyFont="1" applyFill="1" applyBorder="1" applyAlignment="1" applyProtection="1">
      <alignment horizontal="left" wrapText="1" indent="6"/>
    </xf>
    <xf numFmtId="1" fontId="2" fillId="24" borderId="22" xfId="0" applyNumberFormat="1" applyFont="1" applyFill="1" applyBorder="1" applyProtection="1"/>
    <xf numFmtId="1" fontId="2" fillId="0" borderId="22" xfId="0" applyNumberFormat="1" applyFont="1" applyFill="1" applyBorder="1" applyProtection="1"/>
    <xf numFmtId="1" fontId="2" fillId="24" borderId="23" xfId="0" applyNumberFormat="1" applyFont="1" applyFill="1" applyBorder="1" applyProtection="1"/>
    <xf numFmtId="1" fontId="2" fillId="0" borderId="23" xfId="0" applyNumberFormat="1" applyFont="1" applyFill="1" applyBorder="1" applyProtection="1"/>
    <xf numFmtId="0" fontId="10" fillId="25" borderId="31" xfId="0" applyFont="1" applyFill="1" applyBorder="1" applyAlignment="1" applyProtection="1">
      <alignment horizontal="left" wrapText="1" indent="6"/>
    </xf>
    <xf numFmtId="0" fontId="10" fillId="25" borderId="32" xfId="0" applyFont="1" applyFill="1" applyBorder="1" applyAlignment="1" applyProtection="1">
      <alignment horizontal="left" wrapText="1" indent="6"/>
    </xf>
    <xf numFmtId="0" fontId="8" fillId="26" borderId="13" xfId="0" applyFont="1" applyFill="1" applyBorder="1" applyAlignment="1" applyProtection="1">
      <alignment horizontal="left" vertical="center" wrapText="1" indent="3"/>
    </xf>
    <xf numFmtId="0" fontId="3" fillId="26" borderId="22" xfId="0" applyFont="1" applyFill="1" applyBorder="1" applyProtection="1">
      <protection locked="0"/>
    </xf>
    <xf numFmtId="0" fontId="9" fillId="25" borderId="29" xfId="0" applyFont="1" applyFill="1" applyBorder="1" applyAlignment="1" applyProtection="1">
      <alignment horizontal="left" wrapText="1" indent="3"/>
    </xf>
    <xf numFmtId="0" fontId="10" fillId="25" borderId="30" xfId="0" applyFont="1" applyFill="1" applyBorder="1" applyAlignment="1" applyProtection="1">
      <alignment horizontal="left" wrapText="1" indent="8"/>
    </xf>
    <xf numFmtId="0" fontId="7" fillId="27" borderId="10" xfId="0" applyFont="1" applyFill="1" applyBorder="1" applyAlignment="1" applyProtection="1">
      <alignment horizontal="center" vertical="center"/>
    </xf>
    <xf numFmtId="0" fontId="10" fillId="25" borderId="33" xfId="0" applyFont="1" applyFill="1" applyBorder="1" applyAlignment="1" applyProtection="1">
      <alignment horizontal="left" wrapText="1" indent="6"/>
    </xf>
    <xf numFmtId="0" fontId="11" fillId="0" borderId="0" xfId="0" applyFont="1" applyFill="1" applyProtection="1"/>
    <xf numFmtId="0" fontId="8" fillId="0" borderId="0" xfId="0" applyFont="1" applyFill="1" applyAlignment="1" applyProtection="1">
      <alignment horizontal="left"/>
    </xf>
    <xf numFmtId="0" fontId="6" fillId="26" borderId="44" xfId="0" applyFont="1" applyFill="1" applyBorder="1" applyAlignment="1" applyProtection="1">
      <alignment vertical="center"/>
    </xf>
    <xf numFmtId="0" fontId="6" fillId="26" borderId="17" xfId="0" applyFont="1" applyFill="1" applyBorder="1" applyAlignment="1" applyProtection="1">
      <alignment vertical="center"/>
    </xf>
    <xf numFmtId="0" fontId="6" fillId="26" borderId="45" xfId="0" applyFont="1" applyFill="1" applyBorder="1" applyAlignment="1" applyProtection="1">
      <alignment horizontal="center" vertical="center"/>
    </xf>
    <xf numFmtId="0" fontId="6" fillId="26" borderId="43" xfId="0" applyFont="1" applyFill="1" applyBorder="1" applyAlignment="1" applyProtection="1">
      <alignment horizontal="center" vertical="center" wrapText="1"/>
    </xf>
    <xf numFmtId="0" fontId="8" fillId="25" borderId="54" xfId="0" applyFont="1" applyFill="1" applyBorder="1" applyProtection="1"/>
    <xf numFmtId="0" fontId="2" fillId="0" borderId="11" xfId="0" applyFont="1" applyFill="1" applyBorder="1" applyProtection="1">
      <protection locked="0"/>
    </xf>
    <xf numFmtId="0" fontId="3" fillId="0" borderId="11" xfId="0" applyFont="1" applyFill="1" applyBorder="1" applyProtection="1"/>
    <xf numFmtId="0" fontId="10" fillId="25" borderId="27" xfId="0" applyFont="1" applyFill="1" applyBorder="1" applyAlignment="1" applyProtection="1">
      <alignment vertical="center" wrapText="1"/>
    </xf>
    <xf numFmtId="0" fontId="2" fillId="0" borderId="38" xfId="0" applyFont="1" applyFill="1" applyBorder="1" applyProtection="1">
      <protection locked="0"/>
    </xf>
    <xf numFmtId="0" fontId="3" fillId="0" borderId="18" xfId="0" applyFont="1" applyFill="1" applyBorder="1" applyProtection="1">
      <protection locked="0"/>
    </xf>
    <xf numFmtId="0" fontId="3" fillId="0" borderId="38" xfId="0" applyFont="1" applyFill="1" applyBorder="1" applyProtection="1"/>
    <xf numFmtId="0" fontId="3" fillId="0" borderId="19" xfId="0" applyFont="1" applyFill="1" applyBorder="1" applyProtection="1">
      <protection locked="0"/>
    </xf>
    <xf numFmtId="0" fontId="10" fillId="25" borderId="26" xfId="0" applyFont="1" applyFill="1" applyBorder="1" applyAlignment="1" applyProtection="1">
      <alignment vertical="top" wrapText="1"/>
    </xf>
    <xf numFmtId="0" fontId="2" fillId="0" borderId="40" xfId="0" applyFont="1" applyFill="1" applyBorder="1" applyProtection="1">
      <protection locked="0"/>
    </xf>
    <xf numFmtId="0" fontId="3" fillId="0" borderId="55" xfId="0" applyFont="1" applyFill="1" applyBorder="1" applyProtection="1"/>
    <xf numFmtId="0" fontId="3" fillId="0" borderId="55" xfId="0" applyFont="1" applyFill="1" applyBorder="1" applyProtection="1">
      <protection locked="0"/>
    </xf>
    <xf numFmtId="0" fontId="2" fillId="2" borderId="63" xfId="0" applyFont="1" applyFill="1" applyBorder="1" applyAlignment="1" applyProtection="1">
      <alignment horizontal="center" vertical="center" wrapText="1"/>
    </xf>
    <xf numFmtId="0" fontId="2" fillId="2" borderId="64" xfId="0" applyFont="1" applyFill="1" applyBorder="1" applyAlignment="1" applyProtection="1">
      <alignment horizontal="center" vertical="center" wrapText="1"/>
    </xf>
    <xf numFmtId="0" fontId="2" fillId="2" borderId="44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0" fontId="2" fillId="2" borderId="53" xfId="0" applyFont="1" applyFill="1" applyBorder="1" applyAlignment="1" applyProtection="1">
      <alignment horizontal="center" vertical="center"/>
    </xf>
    <xf numFmtId="0" fontId="2" fillId="2" borderId="28" xfId="0" applyFont="1" applyFill="1" applyBorder="1" applyAlignment="1" applyProtection="1">
      <alignment horizontal="center" vertical="center"/>
    </xf>
    <xf numFmtId="0" fontId="2" fillId="26" borderId="63" xfId="0" applyFont="1" applyFill="1" applyBorder="1" applyAlignment="1" applyProtection="1">
      <alignment horizontal="center" vertical="center"/>
    </xf>
    <xf numFmtId="0" fontId="2" fillId="26" borderId="64" xfId="0" applyFont="1" applyFill="1" applyBorder="1" applyAlignment="1" applyProtection="1">
      <alignment horizontal="center" vertical="center"/>
    </xf>
    <xf numFmtId="0" fontId="6" fillId="26" borderId="44" xfId="0" applyFont="1" applyFill="1" applyBorder="1" applyAlignment="1" applyProtection="1">
      <alignment horizontal="center" vertical="center"/>
    </xf>
    <xf numFmtId="0" fontId="6" fillId="26" borderId="17" xfId="0" applyFont="1" applyFill="1" applyBorder="1" applyAlignment="1" applyProtection="1">
      <alignment horizontal="center" vertical="center"/>
    </xf>
    <xf numFmtId="0" fontId="6" fillId="26" borderId="53" xfId="0" applyFont="1" applyFill="1" applyBorder="1" applyAlignment="1" applyProtection="1">
      <alignment horizontal="center" vertical="center"/>
    </xf>
    <xf numFmtId="0" fontId="6" fillId="26" borderId="11" xfId="0" applyFont="1" applyFill="1" applyBorder="1" applyAlignment="1" applyProtection="1">
      <alignment horizontal="center" vertical="center"/>
    </xf>
    <xf numFmtId="0" fontId="6" fillId="26" borderId="65" xfId="0" applyFont="1" applyFill="1" applyBorder="1" applyAlignment="1" applyProtection="1">
      <alignment horizontal="center" vertical="center"/>
    </xf>
    <xf numFmtId="0" fontId="6" fillId="26" borderId="56" xfId="0" applyFont="1" applyFill="1" applyBorder="1" applyAlignment="1" applyProtection="1">
      <alignment horizontal="center" vertical="center"/>
    </xf>
    <xf numFmtId="0" fontId="2" fillId="2" borderId="62" xfId="0" applyFont="1" applyFill="1" applyBorder="1" applyAlignment="1" applyProtection="1">
      <alignment horizontal="center" vertical="center" wrapText="1"/>
    </xf>
    <xf numFmtId="0" fontId="12" fillId="2" borderId="65" xfId="0" applyFont="1" applyFill="1" applyBorder="1" applyAlignment="1" applyProtection="1">
      <alignment horizontal="center" vertical="center" wrapText="1"/>
    </xf>
    <xf numFmtId="0" fontId="12" fillId="2" borderId="15" xfId="0" applyFont="1" applyFill="1" applyBorder="1" applyAlignment="1" applyProtection="1">
      <alignment horizontal="center" vertical="center" wrapText="1"/>
    </xf>
    <xf numFmtId="0" fontId="12" fillId="2" borderId="66" xfId="0" applyFont="1" applyFill="1" applyBorder="1" applyAlignment="1" applyProtection="1">
      <alignment horizontal="center" vertical="center" wrapText="1"/>
    </xf>
    <xf numFmtId="0" fontId="6" fillId="2" borderId="44" xfId="0" applyFont="1" applyFill="1" applyBorder="1" applyAlignment="1" applyProtection="1">
      <alignment horizontal="center" vertical="center" wrapText="1"/>
    </xf>
    <xf numFmtId="0" fontId="6" fillId="2" borderId="16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6" fillId="2" borderId="65" xfId="0" applyFont="1" applyFill="1" applyBorder="1" applyAlignment="1" applyProtection="1">
      <alignment horizontal="center" vertical="center" wrapText="1"/>
    </xf>
    <xf numFmtId="0" fontId="6" fillId="2" borderId="56" xfId="0" applyFont="1" applyFill="1" applyBorder="1" applyAlignment="1" applyProtection="1">
      <alignment horizontal="center" vertical="center" wrapText="1"/>
    </xf>
    <xf numFmtId="0" fontId="6" fillId="2" borderId="11" xfId="0" applyFont="1" applyFill="1" applyBorder="1" applyAlignment="1" applyProtection="1">
      <alignment horizontal="center" vertical="center" wrapText="1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6" fillId="2" borderId="57" xfId="0" applyFont="1" applyFill="1" applyBorder="1" applyAlignment="1" applyProtection="1">
      <alignment horizontal="center" vertical="center" wrapText="1"/>
    </xf>
    <xf numFmtId="0" fontId="2" fillId="0" borderId="11" xfId="0" applyFont="1" applyFill="1" applyBorder="1" applyProtection="1"/>
    <xf numFmtId="0" fontId="4" fillId="0" borderId="43" xfId="0" applyFont="1" applyFill="1" applyBorder="1" applyAlignment="1" applyProtection="1">
      <alignment horizontal="center"/>
    </xf>
    <xf numFmtId="0" fontId="4" fillId="0" borderId="46" xfId="0" applyFont="1" applyFill="1" applyBorder="1" applyAlignment="1" applyProtection="1">
      <alignment horizontal="center"/>
    </xf>
    <xf numFmtId="0" fontId="4" fillId="0" borderId="45" xfId="0" applyFont="1" applyFill="1" applyBorder="1" applyAlignment="1" applyProtection="1">
      <alignment horizontal="center"/>
    </xf>
    <xf numFmtId="0" fontId="3" fillId="0" borderId="0" xfId="0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0" fontId="2" fillId="2" borderId="67" xfId="0" applyFont="1" applyFill="1" applyBorder="1" applyAlignment="1" applyProtection="1">
      <alignment horizontal="center" vertical="center" wrapText="1"/>
    </xf>
    <xf numFmtId="0" fontId="8" fillId="26" borderId="15" xfId="0" applyFont="1" applyFill="1" applyBorder="1" applyProtection="1"/>
    <xf numFmtId="0" fontId="3" fillId="0" borderId="0" xfId="0" applyFont="1"/>
    <xf numFmtId="0" fontId="4" fillId="0" borderId="0" xfId="0" applyFont="1" applyFill="1" applyBorder="1" applyProtection="1"/>
    <xf numFmtId="0" fontId="4" fillId="2" borderId="11" xfId="0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36" fillId="0" borderId="0" xfId="0" applyFont="1"/>
    <xf numFmtId="0" fontId="4" fillId="0" borderId="11" xfId="0" applyFont="1" applyBorder="1"/>
    <xf numFmtId="0" fontId="4" fillId="0" borderId="45" xfId="0" applyFont="1" applyBorder="1"/>
    <xf numFmtId="0" fontId="4" fillId="0" borderId="0" xfId="0" applyFont="1"/>
    <xf numFmtId="0" fontId="4" fillId="0" borderId="18" xfId="0" applyFont="1" applyFill="1" applyBorder="1" applyAlignment="1" applyProtection="1">
      <alignment horizontal="center"/>
    </xf>
    <xf numFmtId="0" fontId="4" fillId="0" borderId="17" xfId="0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/>
    </xf>
    <xf numFmtId="0" fontId="3" fillId="0" borderId="68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2" fillId="0" borderId="68" xfId="0" applyFont="1" applyFill="1" applyBorder="1" applyAlignment="1" applyProtection="1">
      <alignment horizontal="center"/>
    </xf>
    <xf numFmtId="0" fontId="4" fillId="0" borderId="68" xfId="0" applyFont="1" applyFill="1" applyBorder="1" applyAlignment="1" applyProtection="1">
      <alignment horizontal="center"/>
    </xf>
    <xf numFmtId="0" fontId="3" fillId="0" borderId="69" xfId="0" applyFont="1" applyFill="1" applyBorder="1" applyAlignment="1" applyProtection="1">
      <alignment horizontal="center"/>
    </xf>
    <xf numFmtId="0" fontId="3" fillId="0" borderId="70" xfId="0" applyFont="1" applyFill="1" applyBorder="1" applyAlignment="1" applyProtection="1">
      <alignment horizontal="center"/>
    </xf>
    <xf numFmtId="0" fontId="2" fillId="0" borderId="11" xfId="0" applyFont="1" applyBorder="1" applyAlignment="1">
      <alignment vertical="center"/>
    </xf>
    <xf numFmtId="0" fontId="4" fillId="0" borderId="0" xfId="0" applyFont="1" applyFill="1" applyAlignment="1" applyProtection="1">
      <alignment vertical="top"/>
    </xf>
    <xf numFmtId="0" fontId="4" fillId="0" borderId="11" xfId="0" applyFont="1" applyFill="1" applyBorder="1" applyAlignment="1" applyProtection="1">
      <alignment vertical="top"/>
    </xf>
    <xf numFmtId="0" fontId="2" fillId="25" borderId="43" xfId="0" applyFont="1" applyFill="1" applyBorder="1" applyAlignment="1" applyProtection="1">
      <alignment horizontal="left"/>
    </xf>
    <xf numFmtId="0" fontId="2" fillId="25" borderId="46" xfId="0" applyFont="1" applyFill="1" applyBorder="1" applyAlignment="1" applyProtection="1">
      <alignment horizontal="left"/>
    </xf>
    <xf numFmtId="0" fontId="2" fillId="2" borderId="72" xfId="0" applyFont="1" applyFill="1" applyBorder="1" applyAlignment="1" applyProtection="1">
      <alignment horizontal="center" vertical="center" wrapText="1"/>
    </xf>
    <xf numFmtId="0" fontId="2" fillId="2" borderId="73" xfId="0" applyFont="1" applyFill="1" applyBorder="1" applyAlignment="1" applyProtection="1">
      <alignment horizontal="center" vertical="center" wrapText="1"/>
    </xf>
    <xf numFmtId="0" fontId="2" fillId="2" borderId="69" xfId="0" applyFont="1" applyFill="1" applyBorder="1" applyAlignment="1" applyProtection="1">
      <alignment horizontal="center" vertical="center" wrapText="1"/>
    </xf>
    <xf numFmtId="0" fontId="2" fillId="25" borderId="43" xfId="0" applyFont="1" applyFill="1" applyBorder="1" applyAlignment="1" applyProtection="1"/>
    <xf numFmtId="0" fontId="2" fillId="25" borderId="46" xfId="0" applyFont="1" applyFill="1" applyBorder="1" applyAlignment="1" applyProtection="1"/>
    <xf numFmtId="0" fontId="8" fillId="26" borderId="43" xfId="0" applyFont="1" applyFill="1" applyBorder="1" applyAlignment="1" applyProtection="1"/>
    <xf numFmtId="0" fontId="8" fillId="26" borderId="45" xfId="0" applyFont="1" applyFill="1" applyBorder="1" applyAlignment="1" applyProtection="1"/>
    <xf numFmtId="0" fontId="3" fillId="25" borderId="72" xfId="0" applyFont="1" applyFill="1" applyBorder="1" applyAlignment="1" applyProtection="1"/>
    <xf numFmtId="0" fontId="3" fillId="25" borderId="73" xfId="0" applyFont="1" applyFill="1" applyBorder="1" applyAlignment="1" applyProtection="1"/>
    <xf numFmtId="0" fontId="3" fillId="23" borderId="68" xfId="0" applyFont="1" applyFill="1" applyBorder="1" applyAlignment="1" applyProtection="1"/>
    <xf numFmtId="0" fontId="3" fillId="23" borderId="71" xfId="0" applyFont="1" applyFill="1" applyBorder="1" applyAlignment="1" applyProtection="1"/>
    <xf numFmtId="0" fontId="3" fillId="25" borderId="68" xfId="0" applyFont="1" applyFill="1" applyBorder="1" applyAlignment="1" applyProtection="1">
      <alignment horizontal="center"/>
    </xf>
    <xf numFmtId="0" fontId="3" fillId="25" borderId="71" xfId="0" applyFont="1" applyFill="1" applyBorder="1" applyAlignment="1" applyProtection="1">
      <alignment horizontal="center"/>
    </xf>
    <xf numFmtId="0" fontId="3" fillId="25" borderId="69" xfId="0" applyFont="1" applyFill="1" applyBorder="1" applyAlignment="1" applyProtection="1">
      <alignment horizontal="left"/>
    </xf>
    <xf numFmtId="0" fontId="3" fillId="25" borderId="67" xfId="0" applyFont="1" applyFill="1" applyBorder="1" applyAlignment="1" applyProtection="1">
      <alignment horizontal="left"/>
    </xf>
    <xf numFmtId="0" fontId="0" fillId="0" borderId="68" xfId="0" applyBorder="1" applyAlignment="1">
      <alignment horizontal="center"/>
    </xf>
    <xf numFmtId="0" fontId="0" fillId="0" borderId="0" xfId="0" applyBorder="1" applyAlignment="1">
      <alignment horizontal="center"/>
    </xf>
    <xf numFmtId="0" fontId="8" fillId="26" borderId="43" xfId="0" applyFont="1" applyFill="1" applyBorder="1" applyAlignment="1" applyProtection="1">
      <alignment horizontal="left"/>
    </xf>
    <xf numFmtId="0" fontId="8" fillId="26" borderId="45" xfId="0" applyFont="1" applyFill="1" applyBorder="1" applyAlignment="1" applyProtection="1">
      <alignment horizontal="left"/>
    </xf>
    <xf numFmtId="0" fontId="3" fillId="25" borderId="72" xfId="0" applyFont="1" applyFill="1" applyBorder="1" applyAlignment="1" applyProtection="1">
      <alignment horizontal="left"/>
    </xf>
    <xf numFmtId="0" fontId="3" fillId="25" borderId="73" xfId="0" applyFont="1" applyFill="1" applyBorder="1" applyAlignment="1" applyProtection="1">
      <alignment horizontal="left"/>
    </xf>
    <xf numFmtId="0" fontId="3" fillId="23" borderId="68" xfId="0" applyFont="1" applyFill="1" applyBorder="1" applyAlignment="1" applyProtection="1">
      <alignment horizontal="left"/>
    </xf>
    <xf numFmtId="0" fontId="3" fillId="23" borderId="71" xfId="0" applyFont="1" applyFill="1" applyBorder="1" applyAlignment="1" applyProtection="1">
      <alignment horizontal="left"/>
    </xf>
    <xf numFmtId="0" fontId="3" fillId="25" borderId="72" xfId="0" applyFont="1" applyFill="1" applyBorder="1" applyAlignment="1" applyProtection="1">
      <alignment horizontal="left"/>
    </xf>
    <xf numFmtId="0" fontId="3" fillId="25" borderId="73" xfId="0" applyFont="1" applyFill="1" applyBorder="1" applyAlignment="1" applyProtection="1">
      <alignment horizontal="left"/>
    </xf>
    <xf numFmtId="0" fontId="2" fillId="26" borderId="72" xfId="0" applyFont="1" applyFill="1" applyBorder="1" applyAlignment="1" applyProtection="1">
      <alignment horizontal="left"/>
    </xf>
    <xf numFmtId="0" fontId="2" fillId="26" borderId="73" xfId="0" applyFont="1" applyFill="1" applyBorder="1" applyAlignment="1" applyProtection="1">
      <alignment horizontal="left"/>
    </xf>
    <xf numFmtId="0" fontId="3" fillId="25" borderId="68" xfId="0" applyFont="1" applyFill="1" applyBorder="1" applyAlignment="1" applyProtection="1">
      <alignment horizontal="left"/>
    </xf>
    <xf numFmtId="0" fontId="3" fillId="25" borderId="71" xfId="0" applyFont="1" applyFill="1" applyBorder="1" applyAlignment="1" applyProtection="1">
      <alignment horizontal="left"/>
    </xf>
    <xf numFmtId="0" fontId="3" fillId="25" borderId="68" xfId="0" applyFont="1" applyFill="1" applyBorder="1" applyAlignment="1" applyProtection="1">
      <alignment horizontal="left" wrapText="1"/>
    </xf>
    <xf numFmtId="0" fontId="3" fillId="25" borderId="71" xfId="0" applyFont="1" applyFill="1" applyBorder="1" applyAlignment="1" applyProtection="1">
      <alignment horizontal="left" wrapText="1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9" fillId="0" borderId="0" xfId="0" applyFont="1" applyAlignment="1">
      <alignment horizontal="center"/>
    </xf>
    <xf numFmtId="0" fontId="37" fillId="0" borderId="0" xfId="0" applyFont="1" applyBorder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252705</xdr:colOff>
      <xdr:row>1</xdr:row>
      <xdr:rowOff>194388</xdr:rowOff>
    </xdr:from>
    <xdr:to>
      <xdr:col>1</xdr:col>
      <xdr:colOff>1448189</xdr:colOff>
      <xdr:row>1</xdr:row>
      <xdr:rowOff>194388</xdr:rowOff>
    </xdr:to>
    <xdr:cxnSp macro="">
      <xdr:nvCxnSpPr>
        <xdr:cNvPr id="3" name="Straight Connector 2"/>
        <xdr:cNvCxnSpPr/>
      </xdr:nvCxnSpPr>
      <xdr:spPr>
        <a:xfrm>
          <a:off x="865026" y="398495"/>
          <a:ext cx="1195484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O574"/>
  <sheetViews>
    <sheetView showGridLines="0" showZeros="0" tabSelected="1" view="pageBreakPreview" zoomScale="98" zoomScaleNormal="100" zoomScaleSheetLayoutView="98" workbookViewId="0">
      <selection activeCell="G121" sqref="G121"/>
    </sheetView>
  </sheetViews>
  <sheetFormatPr defaultColWidth="9" defaultRowHeight="15.75" x14ac:dyDescent="0.25"/>
  <cols>
    <col min="1" max="1" width="8" style="106" customWidth="1"/>
    <col min="2" max="2" width="30.375" style="1" customWidth="1"/>
    <col min="3" max="3" width="9.5" style="1" customWidth="1"/>
    <col min="4" max="7" width="7.5" style="1" customWidth="1"/>
    <col min="8" max="8" width="7.125" style="1" customWidth="1"/>
    <col min="9" max="9" width="4.375" style="1" customWidth="1"/>
    <col min="10" max="10" width="2.125" style="1" customWidth="1"/>
    <col min="11" max="14" width="2.5" style="1" customWidth="1"/>
    <col min="15" max="15" width="2.375" style="1" customWidth="1"/>
    <col min="16" max="16" width="9" style="1" customWidth="1"/>
    <col min="17" max="16384" width="9" style="1"/>
  </cols>
  <sheetData>
    <row r="1" spans="1:15" s="147" customFormat="1" x14ac:dyDescent="0.25">
      <c r="A1" s="162" t="s">
        <v>101</v>
      </c>
      <c r="B1" s="161"/>
    </row>
    <row r="2" spans="1:15" s="147" customFormat="1" x14ac:dyDescent="0.25">
      <c r="A2" s="164" t="s">
        <v>102</v>
      </c>
      <c r="B2" s="163"/>
    </row>
    <row r="3" spans="1:15" s="147" customFormat="1" x14ac:dyDescent="0.25">
      <c r="A3" s="162"/>
      <c r="B3" s="161"/>
    </row>
    <row r="4" spans="1:15" s="147" customFormat="1" ht="18.75" x14ac:dyDescent="0.3">
      <c r="A4" s="165" t="s">
        <v>103</v>
      </c>
      <c r="B4" s="148"/>
      <c r="C4" s="148"/>
      <c r="D4" s="148"/>
      <c r="E4" s="148"/>
      <c r="F4" s="148"/>
      <c r="G4" s="148"/>
      <c r="H4" s="148"/>
    </row>
    <row r="5" spans="1:15" s="147" customFormat="1" ht="18.75" x14ac:dyDescent="0.3">
      <c r="A5" s="165" t="s">
        <v>104</v>
      </c>
      <c r="B5" s="148"/>
      <c r="C5" s="148"/>
      <c r="D5" s="148"/>
      <c r="E5" s="148"/>
      <c r="F5" s="148"/>
      <c r="G5" s="148"/>
      <c r="H5" s="148"/>
    </row>
    <row r="6" spans="1:15" s="147" customFormat="1" x14ac:dyDescent="0.25">
      <c r="A6" s="166"/>
      <c r="B6" s="167"/>
      <c r="C6" s="167"/>
      <c r="D6" s="167"/>
      <c r="E6" s="167"/>
      <c r="F6" s="167"/>
      <c r="G6" s="167"/>
      <c r="H6" s="167"/>
    </row>
    <row r="7" spans="1:15" s="152" customFormat="1" ht="18.75" x14ac:dyDescent="0.3">
      <c r="A7" s="159" t="s">
        <v>105</v>
      </c>
      <c r="B7" s="159" t="s">
        <v>106</v>
      </c>
      <c r="C7" s="159" t="s">
        <v>0</v>
      </c>
      <c r="D7" s="144" t="s">
        <v>107</v>
      </c>
      <c r="E7" s="145"/>
      <c r="F7" s="145"/>
      <c r="G7" s="145"/>
      <c r="H7" s="146"/>
    </row>
    <row r="8" spans="1:15" s="155" customFormat="1" ht="13.5" customHeight="1" x14ac:dyDescent="0.3">
      <c r="A8" s="160"/>
      <c r="B8" s="160"/>
      <c r="C8" s="160"/>
      <c r="D8" s="153" t="s">
        <v>2</v>
      </c>
      <c r="E8" s="153" t="s">
        <v>3</v>
      </c>
      <c r="F8" s="153" t="s">
        <v>4</v>
      </c>
      <c r="G8" s="153" t="s">
        <v>5</v>
      </c>
      <c r="H8" s="154" t="s">
        <v>6</v>
      </c>
    </row>
    <row r="9" spans="1:15" s="158" customFormat="1" ht="21.75" customHeight="1" x14ac:dyDescent="0.3">
      <c r="A9" s="156" t="s">
        <v>108</v>
      </c>
      <c r="B9" s="157" t="s">
        <v>109</v>
      </c>
      <c r="C9" s="18">
        <v>633</v>
      </c>
      <c r="D9" s="35">
        <v>149</v>
      </c>
      <c r="E9" s="36">
        <v>145</v>
      </c>
      <c r="F9" s="35">
        <v>115</v>
      </c>
      <c r="G9" s="35">
        <v>109</v>
      </c>
      <c r="H9" s="37">
        <v>115</v>
      </c>
    </row>
    <row r="10" spans="1:15" s="158" customFormat="1" ht="23.25" customHeight="1" x14ac:dyDescent="0.3">
      <c r="A10" s="156" t="s">
        <v>110</v>
      </c>
      <c r="B10" s="157" t="s">
        <v>111</v>
      </c>
      <c r="C10" s="18">
        <v>633</v>
      </c>
      <c r="D10" s="35">
        <v>149</v>
      </c>
      <c r="E10" s="36">
        <v>145</v>
      </c>
      <c r="F10" s="35">
        <v>115</v>
      </c>
      <c r="G10" s="35">
        <v>109</v>
      </c>
      <c r="H10" s="37">
        <v>115</v>
      </c>
    </row>
    <row r="11" spans="1:15" s="151" customFormat="1" ht="27" customHeight="1" thickBot="1" x14ac:dyDescent="0.3">
      <c r="A11" s="168" t="s">
        <v>112</v>
      </c>
      <c r="B11" s="170" t="s">
        <v>113</v>
      </c>
      <c r="C11" s="169"/>
      <c r="D11" s="169"/>
    </row>
    <row r="12" spans="1:15" ht="15.75" customHeight="1" x14ac:dyDescent="0.25">
      <c r="A12" s="173" t="s">
        <v>9</v>
      </c>
      <c r="B12" s="174"/>
      <c r="C12" s="118" t="s">
        <v>0</v>
      </c>
      <c r="D12" s="120" t="s">
        <v>1</v>
      </c>
      <c r="E12" s="120"/>
      <c r="F12" s="120"/>
      <c r="G12" s="120"/>
      <c r="H12" s="121"/>
    </row>
    <row r="13" spans="1:15" x14ac:dyDescent="0.25">
      <c r="A13" s="175"/>
      <c r="B13" s="149"/>
      <c r="C13" s="119"/>
      <c r="D13" s="31" t="s">
        <v>2</v>
      </c>
      <c r="E13" s="31" t="s">
        <v>3</v>
      </c>
      <c r="F13" s="31" t="s">
        <v>4</v>
      </c>
      <c r="G13" s="31" t="s">
        <v>5</v>
      </c>
      <c r="H13" s="32" t="s">
        <v>6</v>
      </c>
    </row>
    <row r="14" spans="1:15" x14ac:dyDescent="0.25">
      <c r="A14" s="176" t="s">
        <v>10</v>
      </c>
      <c r="B14" s="177"/>
      <c r="C14" s="33"/>
      <c r="D14" s="33"/>
      <c r="E14" s="33"/>
      <c r="F14" s="33"/>
      <c r="G14" s="33"/>
      <c r="H14" s="34"/>
    </row>
    <row r="15" spans="1:15" x14ac:dyDescent="0.25">
      <c r="A15" s="178" t="s">
        <v>11</v>
      </c>
      <c r="B15" s="179"/>
      <c r="C15" s="18">
        <f t="shared" ref="C15:C26" si="0">SUM(D15:H15)</f>
        <v>633</v>
      </c>
      <c r="D15" s="35">
        <f>SUM(D16:D18)</f>
        <v>149</v>
      </c>
      <c r="E15" s="36">
        <f>SUM(E16:E18)</f>
        <v>145</v>
      </c>
      <c r="F15" s="35">
        <f>SUM(F16:F18)</f>
        <v>115</v>
      </c>
      <c r="G15" s="35">
        <f>SUM(G16:G18)</f>
        <v>109</v>
      </c>
      <c r="H15" s="37">
        <f>SUM(H16:H18)</f>
        <v>115</v>
      </c>
      <c r="J15" s="5"/>
      <c r="K15" s="5" t="str">
        <f>IF(OR(D15&lt;D16,D15&lt;D18),"Er","")</f>
        <v/>
      </c>
      <c r="L15" s="5" t="str">
        <f>IF(OR(E15&lt;E16,E15&lt;E18),"Er","")</f>
        <v/>
      </c>
      <c r="M15" s="5" t="str">
        <f>IF(OR(F15&lt;F16,F15&lt;F18),"Er","")</f>
        <v/>
      </c>
      <c r="N15" s="5" t="str">
        <f>IF(OR(G15&lt;G16,G15&lt;G18),"Er","")</f>
        <v/>
      </c>
      <c r="O15" s="5" t="str">
        <f>IF(OR(H15&lt;H16,H15&lt;H18),"Er","")</f>
        <v/>
      </c>
    </row>
    <row r="16" spans="1:15" x14ac:dyDescent="0.25">
      <c r="A16" s="180" t="s">
        <v>12</v>
      </c>
      <c r="B16" s="181"/>
      <c r="C16" s="19">
        <f t="shared" si="0"/>
        <v>403</v>
      </c>
      <c r="D16" s="38">
        <v>108</v>
      </c>
      <c r="E16" s="38">
        <v>91</v>
      </c>
      <c r="F16" s="38">
        <v>72</v>
      </c>
      <c r="G16" s="38">
        <v>60</v>
      </c>
      <c r="H16" s="39">
        <v>72</v>
      </c>
      <c r="J16" s="5"/>
      <c r="K16" s="5" t="str">
        <f>IF(OR(D16&gt;D15),"Er","")</f>
        <v/>
      </c>
      <c r="L16" s="5" t="str">
        <f>IF(OR(E16&gt;E15),"Er","")</f>
        <v/>
      </c>
      <c r="M16" s="5" t="str">
        <f>IF(OR(F16&gt;F15),"Er","")</f>
        <v/>
      </c>
      <c r="N16" s="5" t="str">
        <f>IF(OR(G16&gt;G15),"Er","")</f>
        <v/>
      </c>
      <c r="O16" s="5" t="str">
        <f>IF(OR(H16&gt;H15),"Er","")</f>
        <v/>
      </c>
    </row>
    <row r="17" spans="1:15" x14ac:dyDescent="0.25">
      <c r="A17" s="182" t="s">
        <v>13</v>
      </c>
      <c r="B17" s="183"/>
      <c r="C17" s="19">
        <f t="shared" si="0"/>
        <v>226</v>
      </c>
      <c r="D17" s="38">
        <v>38</v>
      </c>
      <c r="E17" s="38">
        <v>53</v>
      </c>
      <c r="F17" s="38">
        <v>43</v>
      </c>
      <c r="G17" s="38">
        <v>49</v>
      </c>
      <c r="H17" s="39">
        <v>43</v>
      </c>
      <c r="J17" s="5"/>
      <c r="K17" s="5" t="str">
        <f>IF(OR(D17&gt;D15),"Er","")</f>
        <v/>
      </c>
      <c r="L17" s="5" t="str">
        <f>IF(OR(E17&gt;E15),"Er","")</f>
        <v/>
      </c>
      <c r="M17" s="5" t="str">
        <f>IF(OR(F17&gt;F15),"Er","")</f>
        <v/>
      </c>
      <c r="N17" s="5" t="str">
        <f>IF(OR(G17&gt;G15),"Er","")</f>
        <v/>
      </c>
      <c r="O17" s="5" t="str">
        <f>IF(OR(H17&gt;H15),"Er","")</f>
        <v/>
      </c>
    </row>
    <row r="18" spans="1:15" x14ac:dyDescent="0.25">
      <c r="A18" s="186" t="s">
        <v>14</v>
      </c>
      <c r="B18" s="187"/>
      <c r="C18" s="12">
        <f t="shared" si="0"/>
        <v>4</v>
      </c>
      <c r="D18" s="40">
        <v>3</v>
      </c>
      <c r="E18" s="40">
        <v>1</v>
      </c>
      <c r="F18" s="40"/>
      <c r="G18" s="40"/>
      <c r="H18" s="41"/>
      <c r="J18" s="5"/>
      <c r="K18" s="5" t="str">
        <f>IF(OR(D18&gt;D15),"Er","")</f>
        <v/>
      </c>
      <c r="L18" s="5" t="str">
        <f>IF(OR(E18&gt;E15),"Er","")</f>
        <v/>
      </c>
      <c r="M18" s="5" t="str">
        <f>IF(OR(F18&gt;F15),"Er","")</f>
        <v/>
      </c>
      <c r="N18" s="5" t="str">
        <f>IF(OR(G18&gt;G15),"Er","")</f>
        <v/>
      </c>
      <c r="O18" s="5" t="str">
        <f>IF(OR(H18&gt;H15),"Er","")</f>
        <v/>
      </c>
    </row>
    <row r="19" spans="1:15" x14ac:dyDescent="0.25">
      <c r="A19" s="190" t="s">
        <v>15</v>
      </c>
      <c r="B19" s="191"/>
      <c r="C19" s="18">
        <f t="shared" si="0"/>
        <v>633</v>
      </c>
      <c r="D19" s="36">
        <f>SUM(D20:D22)</f>
        <v>149</v>
      </c>
      <c r="E19" s="36">
        <f>SUM(E20:E22)</f>
        <v>145</v>
      </c>
      <c r="F19" s="35">
        <f>SUM(F20:F22)</f>
        <v>115</v>
      </c>
      <c r="G19" s="35">
        <f>SUM(G20:G22)</f>
        <v>109</v>
      </c>
      <c r="H19" s="37">
        <f>SUM(H20:H22)</f>
        <v>115</v>
      </c>
      <c r="J19" s="5"/>
      <c r="K19" s="5" t="str">
        <f>IF(OR(D19&lt;D20,D19&lt;D22),"Er","")</f>
        <v/>
      </c>
      <c r="L19" s="5" t="str">
        <f>IF(OR(E19&lt;E20,E19&lt;E22),"Er","")</f>
        <v/>
      </c>
      <c r="M19" s="5" t="str">
        <f>IF(OR(F19&lt;F20,F19&lt;F22),"Er","")</f>
        <v/>
      </c>
      <c r="N19" s="5" t="str">
        <f>IF(OR(G19&lt;G20,G19&lt;G22),"Er","")</f>
        <v/>
      </c>
      <c r="O19" s="5" t="str">
        <f>IF(OR(H19&lt;H20,H19&lt;H22),"Er","")</f>
        <v/>
      </c>
    </row>
    <row r="20" spans="1:15" x14ac:dyDescent="0.25">
      <c r="A20" s="192" t="s">
        <v>12</v>
      </c>
      <c r="B20" s="193"/>
      <c r="C20" s="19">
        <f t="shared" si="0"/>
        <v>311</v>
      </c>
      <c r="D20" s="38">
        <v>82</v>
      </c>
      <c r="E20" s="38">
        <v>70</v>
      </c>
      <c r="F20" s="38">
        <v>59</v>
      </c>
      <c r="G20" s="38">
        <v>48</v>
      </c>
      <c r="H20" s="39">
        <v>52</v>
      </c>
      <c r="J20" s="5"/>
      <c r="K20" s="5" t="str">
        <f>IF(OR(D20&gt;D19),"Er","")</f>
        <v/>
      </c>
      <c r="L20" s="5" t="str">
        <f>IF(OR(E20&gt;E19),"Er","")</f>
        <v/>
      </c>
      <c r="M20" s="5" t="str">
        <f>IF(F20&gt;F19,"Er","")</f>
        <v/>
      </c>
      <c r="N20" s="5" t="str">
        <f>IF(G20&gt;G19,"Er","")</f>
        <v/>
      </c>
      <c r="O20" s="5" t="str">
        <f>IF(H20&gt;H19,"Er","")</f>
        <v/>
      </c>
    </row>
    <row r="21" spans="1:15" x14ac:dyDescent="0.25">
      <c r="A21" s="194" t="s">
        <v>13</v>
      </c>
      <c r="B21" s="195"/>
      <c r="C21" s="19">
        <f t="shared" si="0"/>
        <v>318</v>
      </c>
      <c r="D21" s="38">
        <v>64</v>
      </c>
      <c r="E21" s="38">
        <v>74</v>
      </c>
      <c r="F21" s="38">
        <v>56</v>
      </c>
      <c r="G21" s="38">
        <v>61</v>
      </c>
      <c r="H21" s="39">
        <v>63</v>
      </c>
      <c r="J21" s="5"/>
      <c r="K21" s="5" t="str">
        <f>IF(OR(D21&gt;D19),"Er","")</f>
        <v/>
      </c>
      <c r="L21" s="5" t="str">
        <f>IF(OR(E21&gt;E19),"Er","")</f>
        <v/>
      </c>
      <c r="M21" s="5" t="str">
        <f>IF(F21&gt;F19,"Er","")</f>
        <v/>
      </c>
      <c r="N21" s="5" t="str">
        <f>IF(G21&gt;G19,"Er","")</f>
        <v/>
      </c>
      <c r="O21" s="5" t="str">
        <f>IF(H21&gt;H19,"Er","")</f>
        <v/>
      </c>
    </row>
    <row r="22" spans="1:15" x14ac:dyDescent="0.25">
      <c r="A22" s="186" t="s">
        <v>14</v>
      </c>
      <c r="B22" s="187"/>
      <c r="C22" s="12">
        <f t="shared" si="0"/>
        <v>4</v>
      </c>
      <c r="D22" s="40">
        <v>3</v>
      </c>
      <c r="E22" s="40">
        <v>1</v>
      </c>
      <c r="F22" s="40"/>
      <c r="G22" s="40"/>
      <c r="H22" s="41"/>
      <c r="J22" s="5"/>
      <c r="K22" s="5" t="str">
        <f>IF(OR(D22&gt;D19),"Er","")</f>
        <v/>
      </c>
      <c r="L22" s="5" t="str">
        <f>IF(OR(E22&gt;E19),"Er","")</f>
        <v/>
      </c>
      <c r="M22" s="5" t="str">
        <f>IF(OR(F22&gt;F19),"Er","")</f>
        <v/>
      </c>
      <c r="N22" s="5" t="str">
        <f>IF(OR(G22&gt;G19),"Er","")</f>
        <v/>
      </c>
      <c r="O22" s="5" t="str">
        <f>IF(OR(H22&gt;H19),"Er","")</f>
        <v/>
      </c>
    </row>
    <row r="23" spans="1:15" x14ac:dyDescent="0.25">
      <c r="A23" s="190" t="s">
        <v>16</v>
      </c>
      <c r="B23" s="191"/>
      <c r="C23" s="18">
        <f t="shared" si="0"/>
        <v>633</v>
      </c>
      <c r="D23" s="35">
        <f>SUM(D24:D26)</f>
        <v>149</v>
      </c>
      <c r="E23" s="35">
        <f>SUM(E24:E26)</f>
        <v>145</v>
      </c>
      <c r="F23" s="35">
        <f>SUM(F24:F26)</f>
        <v>115</v>
      </c>
      <c r="G23" s="35">
        <f>SUM(G24:G26)</f>
        <v>109</v>
      </c>
      <c r="H23" s="37">
        <f>SUM(H24:H26)</f>
        <v>115</v>
      </c>
      <c r="J23" s="5"/>
      <c r="K23" s="5" t="str">
        <f>IF(OR(D23&lt;D24,D23&lt;D26),"Er","")</f>
        <v/>
      </c>
      <c r="L23" s="5" t="str">
        <f>IF(OR(E23&lt;E24,E23&lt;E26),"Er","")</f>
        <v/>
      </c>
      <c r="M23" s="5" t="str">
        <f>IF(OR(F23&lt;F24,F23&lt;F26),"Er","")</f>
        <v/>
      </c>
      <c r="N23" s="5" t="str">
        <f>IF(OR(G23&lt;G24,G23&lt;G26),"Er","")</f>
        <v/>
      </c>
      <c r="O23" s="5" t="str">
        <f>IF(OR(H23&lt;H24,H23&lt;H26),"Er","")</f>
        <v/>
      </c>
    </row>
    <row r="24" spans="1:15" x14ac:dyDescent="0.25">
      <c r="A24" s="196" t="s">
        <v>12</v>
      </c>
      <c r="B24" s="197"/>
      <c r="C24" s="19">
        <f t="shared" si="0"/>
        <v>414</v>
      </c>
      <c r="D24" s="42">
        <v>103</v>
      </c>
      <c r="E24" s="42">
        <v>89</v>
      </c>
      <c r="F24" s="42">
        <v>79</v>
      </c>
      <c r="G24" s="42">
        <v>64</v>
      </c>
      <c r="H24" s="11">
        <v>79</v>
      </c>
      <c r="J24" s="5"/>
      <c r="K24" s="5" t="str">
        <f>IF(OR(D24&gt;D23),"Er","")</f>
        <v/>
      </c>
      <c r="L24" s="5" t="str">
        <f>IF(OR(E24&gt;E23),"Er","")</f>
        <v/>
      </c>
      <c r="M24" s="5" t="str">
        <f>IF(OR(F24&gt;F23),"Er","")</f>
        <v/>
      </c>
      <c r="N24" s="5" t="str">
        <f>IF(OR(G24&gt;G23),"Er","")</f>
        <v/>
      </c>
      <c r="O24" s="5" t="str">
        <f>IF(OR(H26&gt;H23),"Er","")</f>
        <v/>
      </c>
    </row>
    <row r="25" spans="1:15" x14ac:dyDescent="0.25">
      <c r="A25" s="194" t="s">
        <v>13</v>
      </c>
      <c r="B25" s="195"/>
      <c r="C25" s="19">
        <f t="shared" si="0"/>
        <v>219</v>
      </c>
      <c r="D25" s="42">
        <v>46</v>
      </c>
      <c r="E25" s="42">
        <v>56</v>
      </c>
      <c r="F25" s="42">
        <v>36</v>
      </c>
      <c r="G25" s="42">
        <v>45</v>
      </c>
      <c r="H25" s="11">
        <v>36</v>
      </c>
      <c r="J25" s="5"/>
      <c r="K25" s="5" t="str">
        <f>IF(OR(D25&gt;D23),"Er","")</f>
        <v/>
      </c>
      <c r="L25" s="5" t="str">
        <f>IF(OR(E25&gt;E23),"Er","")</f>
        <v/>
      </c>
      <c r="M25" s="5" t="str">
        <f>IF(OR(F25&gt;F23),"Er","")</f>
        <v/>
      </c>
      <c r="N25" s="5" t="str">
        <f>IF(OR(G25&gt;G23),"Er","")</f>
        <v/>
      </c>
      <c r="O25" s="5" t="str">
        <f>IF(OR(H25&gt;H23),"Er","")</f>
        <v/>
      </c>
    </row>
    <row r="26" spans="1:15" x14ac:dyDescent="0.25">
      <c r="A26" s="186" t="s">
        <v>14</v>
      </c>
      <c r="B26" s="187"/>
      <c r="C26" s="12">
        <f t="shared" si="0"/>
        <v>0</v>
      </c>
      <c r="D26" s="43"/>
      <c r="E26" s="43"/>
      <c r="F26" s="43"/>
      <c r="G26" s="43"/>
      <c r="H26" s="14"/>
      <c r="J26" s="5"/>
      <c r="K26" s="5" t="str">
        <f>IF(OR(D26&gt;D23),"Er","")</f>
        <v/>
      </c>
      <c r="L26" s="5" t="str">
        <f>IF(OR(E26&gt;E23),"Er","")</f>
        <v/>
      </c>
      <c r="M26" s="5" t="str">
        <f>IF(OR(F26&gt;F23),"Er","")</f>
        <v/>
      </c>
      <c r="N26" s="5" t="str">
        <f>IF(OR(G26&gt;G23),"Er","")</f>
        <v/>
      </c>
      <c r="O26" s="5" t="str">
        <f>IF(OR(H26&gt;H23),"Er","")</f>
        <v/>
      </c>
    </row>
    <row r="27" spans="1:15" x14ac:dyDescent="0.25">
      <c r="A27" s="190" t="s">
        <v>17</v>
      </c>
      <c r="B27" s="191"/>
      <c r="C27" s="18">
        <f>SUM(D27:F27)</f>
        <v>409</v>
      </c>
      <c r="D27" s="35">
        <f>SUM(D28:D30)</f>
        <v>149</v>
      </c>
      <c r="E27" s="35">
        <f>SUM(E28:E30)</f>
        <v>145</v>
      </c>
      <c r="F27" s="35">
        <f>SUM(F28:F30)</f>
        <v>115</v>
      </c>
      <c r="G27" s="44" t="s">
        <v>18</v>
      </c>
      <c r="H27" s="45" t="s">
        <v>18</v>
      </c>
      <c r="J27" s="5"/>
      <c r="K27" s="5" t="str">
        <f>IF(OR(D27&lt;D28,D27&lt;D30),"Er","")</f>
        <v/>
      </c>
      <c r="L27" s="5" t="str">
        <f>IF(OR(E27&lt;E28,E27&lt;E30),"Er","")</f>
        <v/>
      </c>
      <c r="M27" s="5" t="str">
        <f>IF(OR(F27&lt;F28,F27&lt;F30),"Er","")</f>
        <v/>
      </c>
      <c r="N27" s="5"/>
      <c r="O27" s="5"/>
    </row>
    <row r="28" spans="1:15" x14ac:dyDescent="0.25">
      <c r="A28" s="192" t="s">
        <v>12</v>
      </c>
      <c r="B28" s="193"/>
      <c r="C28" s="19">
        <f>SUM(D28:F28)</f>
        <v>259</v>
      </c>
      <c r="D28" s="42">
        <v>99</v>
      </c>
      <c r="E28" s="42">
        <v>85</v>
      </c>
      <c r="F28" s="42">
        <v>75</v>
      </c>
      <c r="G28" s="46" t="s">
        <v>18</v>
      </c>
      <c r="H28" s="47" t="s">
        <v>18</v>
      </c>
      <c r="J28" s="5"/>
      <c r="K28" s="5" t="str">
        <f>IF(OR(D28&gt;D27),"Er","")</f>
        <v/>
      </c>
      <c r="L28" s="5" t="str">
        <f>IF(OR(E28&gt;E27),"Er","")</f>
        <v/>
      </c>
      <c r="M28" s="5" t="str">
        <f>IF(OR(F28&gt;F27),"Er","")</f>
        <v/>
      </c>
      <c r="N28" s="5"/>
      <c r="O28" s="5"/>
    </row>
    <row r="29" spans="1:15" x14ac:dyDescent="0.25">
      <c r="A29" s="194" t="s">
        <v>13</v>
      </c>
      <c r="B29" s="195"/>
      <c r="C29" s="19">
        <f>SUM(D29:F29)</f>
        <v>148</v>
      </c>
      <c r="D29" s="42">
        <v>49</v>
      </c>
      <c r="E29" s="42">
        <v>59</v>
      </c>
      <c r="F29" s="42">
        <v>40</v>
      </c>
      <c r="G29" s="46" t="s">
        <v>18</v>
      </c>
      <c r="H29" s="47" t="s">
        <v>18</v>
      </c>
      <c r="J29" s="5"/>
      <c r="K29" s="5" t="str">
        <f>IF(OR(D29&gt;D27),"Er","")</f>
        <v/>
      </c>
      <c r="L29" s="5" t="str">
        <f>IF(OR(E29&gt;E27),"Er","")</f>
        <v/>
      </c>
      <c r="M29" s="5" t="str">
        <f>IF(OR(F29&gt;F27),"Er","")</f>
        <v/>
      </c>
      <c r="N29" s="5"/>
      <c r="O29" s="5"/>
    </row>
    <row r="30" spans="1:15" x14ac:dyDescent="0.25">
      <c r="A30" s="186" t="s">
        <v>14</v>
      </c>
      <c r="B30" s="187"/>
      <c r="C30" s="12">
        <f>SUM(D30:F30)</f>
        <v>2</v>
      </c>
      <c r="D30" s="43">
        <v>1</v>
      </c>
      <c r="E30" s="43">
        <v>1</v>
      </c>
      <c r="F30" s="43"/>
      <c r="G30" s="48" t="s">
        <v>18</v>
      </c>
      <c r="H30" s="49" t="s">
        <v>18</v>
      </c>
      <c r="J30" s="5"/>
      <c r="K30" s="5" t="str">
        <f>IF(OR(D30&gt;D27),"Er","")</f>
        <v/>
      </c>
      <c r="L30" s="5" t="str">
        <f>IF(OR(E30&gt;E27),"Er","")</f>
        <v/>
      </c>
      <c r="M30" s="5" t="str">
        <f>IF(OR(F30&gt;F27),"Er","")</f>
        <v/>
      </c>
      <c r="N30" s="5"/>
      <c r="O30" s="5"/>
    </row>
    <row r="31" spans="1:15" x14ac:dyDescent="0.25">
      <c r="A31" s="190" t="s">
        <v>19</v>
      </c>
      <c r="B31" s="191"/>
      <c r="C31" s="50">
        <f t="shared" ref="C31:C38" si="1">SUM(G31:H31)</f>
        <v>224</v>
      </c>
      <c r="D31" s="44" t="s">
        <v>18</v>
      </c>
      <c r="E31" s="44" t="s">
        <v>18</v>
      </c>
      <c r="F31" s="44" t="s">
        <v>18</v>
      </c>
      <c r="G31" s="35">
        <f>SUM(G32:G34)</f>
        <v>109</v>
      </c>
      <c r="H31" s="37">
        <f>SUM(H32:H34)</f>
        <v>115</v>
      </c>
      <c r="J31" s="5"/>
      <c r="K31" s="5"/>
      <c r="L31" s="5"/>
      <c r="M31" s="5"/>
      <c r="N31" s="5" t="str">
        <f>IF(OR(G31&lt;G32,G31&lt;G34),"Er","")</f>
        <v/>
      </c>
      <c r="O31" s="5" t="str">
        <f>IF(OR(H31&lt;H32,H31&lt;H34),"Er","")</f>
        <v/>
      </c>
    </row>
    <row r="32" spans="1:15" x14ac:dyDescent="0.25">
      <c r="A32" s="192" t="s">
        <v>12</v>
      </c>
      <c r="B32" s="193"/>
      <c r="C32" s="51">
        <f t="shared" si="1"/>
        <v>114</v>
      </c>
      <c r="D32" s="46" t="s">
        <v>18</v>
      </c>
      <c r="E32" s="46" t="s">
        <v>18</v>
      </c>
      <c r="F32" s="46" t="s">
        <v>18</v>
      </c>
      <c r="G32" s="42">
        <v>56</v>
      </c>
      <c r="H32" s="11">
        <v>58</v>
      </c>
      <c r="J32" s="5"/>
      <c r="K32" s="5"/>
      <c r="L32" s="5"/>
      <c r="M32" s="5"/>
      <c r="N32" s="5" t="str">
        <f>IF(OR(G32&gt;G31),"Er","")</f>
        <v/>
      </c>
      <c r="O32" s="5" t="str">
        <f>IF(OR(H32&gt;H31),"Er","")</f>
        <v/>
      </c>
    </row>
    <row r="33" spans="1:15" x14ac:dyDescent="0.25">
      <c r="A33" s="194" t="s">
        <v>13</v>
      </c>
      <c r="B33" s="195"/>
      <c r="C33" s="51">
        <f t="shared" si="1"/>
        <v>110</v>
      </c>
      <c r="D33" s="46" t="s">
        <v>18</v>
      </c>
      <c r="E33" s="46" t="s">
        <v>18</v>
      </c>
      <c r="F33" s="46" t="s">
        <v>18</v>
      </c>
      <c r="G33" s="42">
        <v>53</v>
      </c>
      <c r="H33" s="11">
        <v>57</v>
      </c>
      <c r="J33" s="5"/>
      <c r="K33" s="5"/>
      <c r="L33" s="5"/>
      <c r="M33" s="5"/>
      <c r="N33" s="5" t="str">
        <f>IF(OR(G33&gt;G31),"Er","")</f>
        <v/>
      </c>
      <c r="O33" s="5" t="str">
        <f>IF(OR(H33&gt;H31),"Er","")</f>
        <v/>
      </c>
    </row>
    <row r="34" spans="1:15" x14ac:dyDescent="0.25">
      <c r="A34" s="186" t="s">
        <v>14</v>
      </c>
      <c r="B34" s="187"/>
      <c r="C34" s="52">
        <f t="shared" si="1"/>
        <v>0</v>
      </c>
      <c r="D34" s="48" t="s">
        <v>18</v>
      </c>
      <c r="E34" s="48" t="s">
        <v>18</v>
      </c>
      <c r="F34" s="48" t="s">
        <v>18</v>
      </c>
      <c r="G34" s="43"/>
      <c r="H34" s="14"/>
      <c r="J34" s="5"/>
      <c r="K34" s="5"/>
      <c r="L34" s="5"/>
      <c r="M34" s="5"/>
      <c r="N34" s="5" t="str">
        <f>IF(OR(G34&gt;G31),"Er","")</f>
        <v/>
      </c>
      <c r="O34" s="5" t="str">
        <f>IF(OR(H34&gt;H31),"Er","")</f>
        <v/>
      </c>
    </row>
    <row r="35" spans="1:15" x14ac:dyDescent="0.25">
      <c r="A35" s="190" t="s">
        <v>20</v>
      </c>
      <c r="B35" s="191"/>
      <c r="C35" s="50">
        <f t="shared" si="1"/>
        <v>224</v>
      </c>
      <c r="D35" s="44" t="s">
        <v>18</v>
      </c>
      <c r="E35" s="44" t="s">
        <v>18</v>
      </c>
      <c r="F35" s="44" t="s">
        <v>18</v>
      </c>
      <c r="G35" s="35">
        <f>SUM(G36:G38)</f>
        <v>109</v>
      </c>
      <c r="H35" s="37">
        <f>SUM(H36:H38)</f>
        <v>115</v>
      </c>
      <c r="J35" s="5"/>
      <c r="K35" s="5"/>
      <c r="L35" s="5"/>
      <c r="M35" s="5"/>
      <c r="N35" s="5" t="str">
        <f>IF(OR(G35&lt;G36,G35&lt;G38),"Er","")</f>
        <v/>
      </c>
      <c r="O35" s="5" t="str">
        <f>IF(OR(H35&lt;H36,H35&lt;H38),"Er","")</f>
        <v/>
      </c>
    </row>
    <row r="36" spans="1:15" x14ac:dyDescent="0.25">
      <c r="A36" s="192" t="s">
        <v>12</v>
      </c>
      <c r="B36" s="193"/>
      <c r="C36" s="51">
        <f t="shared" si="1"/>
        <v>108</v>
      </c>
      <c r="D36" s="46" t="s">
        <v>18</v>
      </c>
      <c r="E36" s="46" t="s">
        <v>18</v>
      </c>
      <c r="F36" s="46" t="s">
        <v>18</v>
      </c>
      <c r="G36" s="42">
        <v>56</v>
      </c>
      <c r="H36" s="11">
        <v>52</v>
      </c>
      <c r="J36" s="5"/>
      <c r="K36" s="5"/>
      <c r="L36" s="5"/>
      <c r="M36" s="5"/>
      <c r="N36" s="5" t="str">
        <f>IF(OR(G36&gt;G35),"Er","")</f>
        <v/>
      </c>
      <c r="O36" s="5" t="str">
        <f>IF(OR(H36&gt;H35),"Er","")</f>
        <v/>
      </c>
    </row>
    <row r="37" spans="1:15" x14ac:dyDescent="0.25">
      <c r="A37" s="194" t="s">
        <v>13</v>
      </c>
      <c r="B37" s="195"/>
      <c r="C37" s="51">
        <f t="shared" si="1"/>
        <v>116</v>
      </c>
      <c r="D37" s="46" t="s">
        <v>18</v>
      </c>
      <c r="E37" s="46" t="s">
        <v>18</v>
      </c>
      <c r="F37" s="46" t="s">
        <v>18</v>
      </c>
      <c r="G37" s="42">
        <v>53</v>
      </c>
      <c r="H37" s="11">
        <v>63</v>
      </c>
      <c r="J37" s="5"/>
      <c r="K37" s="5"/>
      <c r="L37" s="5"/>
      <c r="M37" s="5"/>
      <c r="N37" s="5" t="str">
        <f>IF(OR(G37&gt;G35),"Er","")</f>
        <v/>
      </c>
      <c r="O37" s="5" t="str">
        <f>IF(OR(H37&gt;H35),"Er","")</f>
        <v/>
      </c>
    </row>
    <row r="38" spans="1:15" x14ac:dyDescent="0.25">
      <c r="A38" s="186" t="s">
        <v>14</v>
      </c>
      <c r="B38" s="187"/>
      <c r="C38" s="52">
        <f t="shared" si="1"/>
        <v>0</v>
      </c>
      <c r="D38" s="48" t="s">
        <v>18</v>
      </c>
      <c r="E38" s="48" t="s">
        <v>18</v>
      </c>
      <c r="F38" s="48" t="s">
        <v>18</v>
      </c>
      <c r="G38" s="43"/>
      <c r="H38" s="14"/>
      <c r="J38" s="5"/>
      <c r="K38" s="5"/>
      <c r="L38" s="5"/>
      <c r="M38" s="5"/>
      <c r="N38" s="5" t="str">
        <f>IF(OR(G38&gt;G35),"Er","")</f>
        <v/>
      </c>
      <c r="O38" s="5" t="str">
        <f>IF(OR(H38&gt;H35),"Er","")</f>
        <v/>
      </c>
    </row>
    <row r="39" spans="1:15" x14ac:dyDescent="0.25">
      <c r="A39" s="190" t="s">
        <v>21</v>
      </c>
      <c r="B39" s="191"/>
      <c r="C39" s="18">
        <f t="shared" ref="C39:C66" si="2">SUM(D39:H39)</f>
        <v>633</v>
      </c>
      <c r="D39" s="35">
        <f>SUM(D40:D42)</f>
        <v>149</v>
      </c>
      <c r="E39" s="35">
        <f>SUM(E40:E42)</f>
        <v>145</v>
      </c>
      <c r="F39" s="35">
        <f>SUM(F40:F42)</f>
        <v>115</v>
      </c>
      <c r="G39" s="35">
        <f>SUM(G40:G42)</f>
        <v>109</v>
      </c>
      <c r="H39" s="37">
        <f>SUM(H40:H42)</f>
        <v>115</v>
      </c>
      <c r="J39" s="5"/>
      <c r="K39" s="5" t="str">
        <f>IF(OR(D39&lt;D40,D39&lt;D42),"Er","")</f>
        <v/>
      </c>
      <c r="L39" s="5" t="str">
        <f>IF(OR(E39&lt;E40,E39&lt;E42),"Er","")</f>
        <v/>
      </c>
      <c r="M39" s="5" t="str">
        <f>IF(OR(F39&lt;F40,F39&lt;F42),"Er","")</f>
        <v/>
      </c>
      <c r="N39" s="5" t="str">
        <f>IF(OR(G39&lt;G40,G39&lt;G42),"Er","")</f>
        <v/>
      </c>
      <c r="O39" s="5" t="str">
        <f>IF(OR(H39&lt;H40,H39&lt;H42),"Er","")</f>
        <v/>
      </c>
    </row>
    <row r="40" spans="1:15" x14ac:dyDescent="0.25">
      <c r="A40" s="192" t="s">
        <v>12</v>
      </c>
      <c r="B40" s="193"/>
      <c r="C40" s="19">
        <f t="shared" si="2"/>
        <v>362</v>
      </c>
      <c r="D40" s="42">
        <v>92</v>
      </c>
      <c r="E40" s="42">
        <v>85</v>
      </c>
      <c r="F40" s="42">
        <v>65</v>
      </c>
      <c r="G40" s="42">
        <v>63</v>
      </c>
      <c r="H40" s="11">
        <v>57</v>
      </c>
      <c r="J40" s="53"/>
      <c r="K40" s="53" t="str">
        <f>IF(OR(D40&gt;D39),"Er","")</f>
        <v/>
      </c>
      <c r="L40" s="53" t="str">
        <f>IF(OR(E40&gt;E39),"Er","")</f>
        <v/>
      </c>
      <c r="M40" s="53" t="str">
        <f>IF(OR(F40&gt;F39),"Er","")</f>
        <v/>
      </c>
      <c r="N40" s="53" t="str">
        <f>IF(OR(G40&gt;G39),"Er","")</f>
        <v/>
      </c>
      <c r="O40" s="53" t="str">
        <f>IF(OR(H40&gt;H39),"Er","")</f>
        <v/>
      </c>
    </row>
    <row r="41" spans="1:15" x14ac:dyDescent="0.25">
      <c r="A41" s="194" t="s">
        <v>13</v>
      </c>
      <c r="B41" s="195"/>
      <c r="C41" s="19">
        <f t="shared" si="2"/>
        <v>270</v>
      </c>
      <c r="D41" s="42">
        <v>56</v>
      </c>
      <c r="E41" s="42">
        <v>60</v>
      </c>
      <c r="F41" s="42">
        <v>50</v>
      </c>
      <c r="G41" s="42">
        <v>46</v>
      </c>
      <c r="H41" s="11">
        <v>58</v>
      </c>
      <c r="J41" s="5"/>
      <c r="K41" s="53"/>
      <c r="L41" s="53" t="str">
        <f>IF(OR(E41&gt;E39),"Er","")</f>
        <v/>
      </c>
      <c r="M41" s="53" t="str">
        <f>IF(OR(F41&gt;F39),"Er","")</f>
        <v/>
      </c>
      <c r="N41" s="53" t="str">
        <f>IF(OR(G41&gt;G39),"Er","")</f>
        <v/>
      </c>
      <c r="O41" s="53" t="str">
        <f>IF(OR(H41&gt;H39),"Er","")</f>
        <v/>
      </c>
    </row>
    <row r="42" spans="1:15" x14ac:dyDescent="0.25">
      <c r="A42" s="186" t="s">
        <v>14</v>
      </c>
      <c r="B42" s="187"/>
      <c r="C42" s="12">
        <f t="shared" si="2"/>
        <v>1</v>
      </c>
      <c r="D42" s="43">
        <v>1</v>
      </c>
      <c r="E42" s="43"/>
      <c r="F42" s="43"/>
      <c r="G42" s="43"/>
      <c r="H42" s="14"/>
      <c r="J42" s="5"/>
      <c r="K42" s="5" t="str">
        <f>IF(OR(D42&gt;D39),"Er","")</f>
        <v/>
      </c>
      <c r="L42" s="5" t="str">
        <f>IF(OR(E42&gt;E39),"Er","")</f>
        <v/>
      </c>
      <c r="M42" s="5" t="str">
        <f>IF(OR(F42&gt;F39),"Er","")</f>
        <v/>
      </c>
      <c r="N42" s="5" t="str">
        <f>IF(OR(G42&gt;G39),"Er","")</f>
        <v/>
      </c>
      <c r="O42" s="5" t="str">
        <f>IF(OR(H42&gt;H39),"Er","")</f>
        <v/>
      </c>
    </row>
    <row r="43" spans="1:15" x14ac:dyDescent="0.25">
      <c r="A43" s="190" t="s">
        <v>22</v>
      </c>
      <c r="B43" s="191"/>
      <c r="C43" s="18">
        <f t="shared" si="2"/>
        <v>633</v>
      </c>
      <c r="D43" s="35">
        <f>SUM(D44:D46)</f>
        <v>149</v>
      </c>
      <c r="E43" s="35">
        <f>SUM(E44:E46)</f>
        <v>145</v>
      </c>
      <c r="F43" s="35">
        <f>SUM(F44:F46)</f>
        <v>115</v>
      </c>
      <c r="G43" s="35">
        <f>SUM(G44:G46)</f>
        <v>109</v>
      </c>
      <c r="H43" s="37">
        <f>SUM(H44:H46)</f>
        <v>115</v>
      </c>
      <c r="J43" s="5"/>
      <c r="K43" s="5" t="str">
        <f>IF(OR(D43&lt;D44,D43&lt;D46),"Er","")</f>
        <v/>
      </c>
      <c r="L43" s="5" t="str">
        <f>IF(OR(E43&lt;E44,E43&lt;E46),"Er","")</f>
        <v/>
      </c>
      <c r="M43" s="5" t="str">
        <f>IF(OR(F43&lt;F44,F43&lt;F46),"Er","")</f>
        <v/>
      </c>
      <c r="N43" s="5" t="str">
        <f>IF(OR(G43&lt;G44,G43&lt;G46),"Er","")</f>
        <v/>
      </c>
      <c r="O43" s="5" t="str">
        <f>IF(OR(H43&lt;H44,H43&lt;H46),"Er","")</f>
        <v/>
      </c>
    </row>
    <row r="44" spans="1:15" x14ac:dyDescent="0.25">
      <c r="A44" s="192" t="s">
        <v>12</v>
      </c>
      <c r="B44" s="193"/>
      <c r="C44" s="19">
        <f t="shared" si="2"/>
        <v>405</v>
      </c>
      <c r="D44" s="42">
        <v>103</v>
      </c>
      <c r="E44" s="42">
        <v>95</v>
      </c>
      <c r="F44" s="42">
        <v>76</v>
      </c>
      <c r="G44" s="42">
        <v>67</v>
      </c>
      <c r="H44" s="11">
        <v>64</v>
      </c>
      <c r="J44" s="5"/>
      <c r="K44" s="5" t="str">
        <f>IF(OR(D44&gt;D43),"Er","")</f>
        <v/>
      </c>
      <c r="L44" s="5" t="str">
        <f>IF(OR(E44&gt;E43),"Er","")</f>
        <v/>
      </c>
      <c r="M44" s="5" t="str">
        <f>IF(OR(F44&gt;F43),"Er","")</f>
        <v/>
      </c>
      <c r="N44" s="5" t="str">
        <f>IF(OR(G44&gt;G43),"Er","")</f>
        <v/>
      </c>
      <c r="O44" s="5" t="str">
        <f>IF(OR(H44&gt;H43),"Er","")</f>
        <v/>
      </c>
    </row>
    <row r="45" spans="1:15" x14ac:dyDescent="0.25">
      <c r="A45" s="194" t="s">
        <v>13</v>
      </c>
      <c r="B45" s="195"/>
      <c r="C45" s="19">
        <f t="shared" si="2"/>
        <v>228</v>
      </c>
      <c r="D45" s="42">
        <v>46</v>
      </c>
      <c r="E45" s="42">
        <v>50</v>
      </c>
      <c r="F45" s="42">
        <v>39</v>
      </c>
      <c r="G45" s="42">
        <v>42</v>
      </c>
      <c r="H45" s="54">
        <v>51</v>
      </c>
      <c r="J45" s="5"/>
      <c r="K45" s="5" t="str">
        <f>IF(OR(D45&gt;D43),"Er","")</f>
        <v/>
      </c>
      <c r="L45" s="5" t="str">
        <f>IF(OR(E45&gt;E43),"Er","")</f>
        <v/>
      </c>
      <c r="M45" s="5" t="str">
        <f>IF(OR(F45&gt;F43),"Er","")</f>
        <v/>
      </c>
      <c r="N45" s="5" t="str">
        <f>IF(OR(G45&gt;G43),"Er","")</f>
        <v/>
      </c>
      <c r="O45" s="5" t="str">
        <f>IF(OR(H45&gt;H43),"Er","")</f>
        <v/>
      </c>
    </row>
    <row r="46" spans="1:15" x14ac:dyDescent="0.25">
      <c r="A46" s="186" t="s">
        <v>14</v>
      </c>
      <c r="B46" s="187"/>
      <c r="C46" s="12">
        <f t="shared" si="2"/>
        <v>0</v>
      </c>
      <c r="D46" s="43"/>
      <c r="E46" s="43"/>
      <c r="F46" s="43"/>
      <c r="G46" s="43"/>
      <c r="H46" s="22"/>
      <c r="J46" s="5"/>
      <c r="K46" s="5" t="str">
        <f>IF(OR(D46&gt;D43),"Er","")</f>
        <v/>
      </c>
      <c r="L46" s="5" t="str">
        <f>IF(OR(E46&gt;E43),"Er","")</f>
        <v/>
      </c>
      <c r="M46" s="5" t="str">
        <f>IF(OR(F46&gt;F43),"Er","")</f>
        <v/>
      </c>
      <c r="N46" s="5" t="str">
        <f>IF(OR(G46&gt;G43),"Er","")</f>
        <v/>
      </c>
      <c r="O46" s="5" t="str">
        <f>IF(OR(H46&gt;H43),"Er","")</f>
        <v/>
      </c>
    </row>
    <row r="47" spans="1:15" x14ac:dyDescent="0.25">
      <c r="A47" s="190" t="s">
        <v>23</v>
      </c>
      <c r="B47" s="191"/>
      <c r="C47" s="18">
        <f t="shared" si="2"/>
        <v>633</v>
      </c>
      <c r="D47" s="35">
        <f>SUM(D48:D50)</f>
        <v>149</v>
      </c>
      <c r="E47" s="35">
        <f>SUM(E48:E50)</f>
        <v>145</v>
      </c>
      <c r="F47" s="35">
        <f>SUM(F48:F50)</f>
        <v>115</v>
      </c>
      <c r="G47" s="35">
        <f>SUM(G48:G50)</f>
        <v>109</v>
      </c>
      <c r="H47" s="37">
        <f>SUM(H48:H50)</f>
        <v>115</v>
      </c>
      <c r="J47" s="5"/>
      <c r="K47" s="5" t="str">
        <f>IF(OR(D47&lt;D48,D47&lt;D50),"Er","")</f>
        <v/>
      </c>
      <c r="L47" s="5" t="str">
        <f>IF(OR(E47&lt;E48,E47&lt;E50),"Er","")</f>
        <v/>
      </c>
      <c r="M47" s="5" t="str">
        <f>IF(OR(F47&lt;F48,F47&lt;F50),"Er","")</f>
        <v/>
      </c>
      <c r="N47" s="5" t="str">
        <f>IF(OR(G47&lt;G48,G47&lt;G50),"Er","")</f>
        <v/>
      </c>
      <c r="O47" s="5" t="str">
        <f>IF(OR(H47&lt;H48,H47&lt;H50),"Er","")</f>
        <v/>
      </c>
    </row>
    <row r="48" spans="1:15" x14ac:dyDescent="0.25">
      <c r="A48" s="192" t="s">
        <v>12</v>
      </c>
      <c r="B48" s="193"/>
      <c r="C48" s="19">
        <f t="shared" si="2"/>
        <v>417</v>
      </c>
      <c r="D48" s="42">
        <v>96</v>
      </c>
      <c r="E48" s="42">
        <v>90</v>
      </c>
      <c r="F48" s="42">
        <v>74</v>
      </c>
      <c r="G48" s="42">
        <v>71</v>
      </c>
      <c r="H48" s="11">
        <v>86</v>
      </c>
      <c r="J48" s="5"/>
      <c r="K48" s="5" t="str">
        <f>IF(OR(D48&gt;D47),"Er","")</f>
        <v/>
      </c>
      <c r="L48" s="5" t="str">
        <f>IF(OR(E48&gt;E47),"Er","")</f>
        <v/>
      </c>
      <c r="M48" s="5" t="str">
        <f>IF(OR(F48&gt;F47),"Er","")</f>
        <v/>
      </c>
      <c r="N48" s="5" t="str">
        <f>IF(OR(G48&gt;G47),"Er","")</f>
        <v/>
      </c>
      <c r="O48" s="5" t="str">
        <f>IF(OR(H48&gt;H47),"Er","")</f>
        <v/>
      </c>
    </row>
    <row r="49" spans="1:15" x14ac:dyDescent="0.25">
      <c r="A49" s="194" t="s">
        <v>13</v>
      </c>
      <c r="B49" s="195"/>
      <c r="C49" s="19">
        <f t="shared" si="2"/>
        <v>215</v>
      </c>
      <c r="D49" s="42">
        <v>52</v>
      </c>
      <c r="E49" s="42">
        <v>55</v>
      </c>
      <c r="F49" s="42">
        <v>41</v>
      </c>
      <c r="G49" s="42">
        <v>38</v>
      </c>
      <c r="H49" s="11">
        <v>29</v>
      </c>
      <c r="J49" s="5"/>
      <c r="K49" s="5" t="str">
        <f>IF(OR(D49&gt;D47),"Er","")</f>
        <v/>
      </c>
      <c r="L49" s="5" t="str">
        <f>IF(OR(E49&gt;E47),"Er","")</f>
        <v/>
      </c>
      <c r="M49" s="5" t="str">
        <f>IF(OR(F49&gt;F47),"Er","")</f>
        <v/>
      </c>
      <c r="N49" s="5" t="str">
        <f>IF(OR(G49&gt;G47),"Er","")</f>
        <v/>
      </c>
      <c r="O49" s="5" t="str">
        <f>IF(OR(H49&gt;H47),"Er","")</f>
        <v/>
      </c>
    </row>
    <row r="50" spans="1:15" x14ac:dyDescent="0.25">
      <c r="A50" s="186" t="s">
        <v>14</v>
      </c>
      <c r="B50" s="187"/>
      <c r="C50" s="12">
        <f t="shared" si="2"/>
        <v>1</v>
      </c>
      <c r="D50" s="43">
        <v>1</v>
      </c>
      <c r="E50" s="43"/>
      <c r="F50" s="43"/>
      <c r="G50" s="43"/>
      <c r="H50" s="14"/>
      <c r="J50" s="5"/>
      <c r="K50" s="5" t="str">
        <f>IF(OR(D50&gt;D47),"Er","")</f>
        <v/>
      </c>
      <c r="L50" s="5" t="str">
        <f>IF(OR(E50&gt;E47),"Er","")</f>
        <v/>
      </c>
      <c r="M50" s="5" t="str">
        <f>IF(OR(F50&gt;F47),"Er","")</f>
        <v/>
      </c>
      <c r="N50" s="5" t="str">
        <f>IF(OR(G50&gt;G47),"Er","")</f>
        <v/>
      </c>
      <c r="O50" s="5" t="str">
        <f>IF(OR(H50&gt;H47),"Er","")</f>
        <v/>
      </c>
    </row>
    <row r="51" spans="1:15" x14ac:dyDescent="0.25">
      <c r="A51" s="190" t="s">
        <v>24</v>
      </c>
      <c r="B51" s="191"/>
      <c r="C51" s="18">
        <f t="shared" si="2"/>
        <v>633</v>
      </c>
      <c r="D51" s="35">
        <f>SUM(D52:D54)</f>
        <v>149</v>
      </c>
      <c r="E51" s="35">
        <f>SUM(E52:E54)</f>
        <v>145</v>
      </c>
      <c r="F51" s="35">
        <f>SUM(F52:F54)</f>
        <v>115</v>
      </c>
      <c r="G51" s="35">
        <f>SUM(G52:G54)</f>
        <v>109</v>
      </c>
      <c r="H51" s="37">
        <f>SUM(H52:H54)</f>
        <v>115</v>
      </c>
      <c r="J51" s="5"/>
      <c r="K51" s="5" t="str">
        <f>IF(OR(D51&lt;D52,D51&lt;D54),"Er","")</f>
        <v/>
      </c>
      <c r="L51" s="5" t="str">
        <f>IF(OR(E51&lt;E52,E51&lt;E54),"Er","")</f>
        <v/>
      </c>
      <c r="M51" s="5" t="str">
        <f>IF(OR(F51&lt;F52,F51&lt;F54),"Er","")</f>
        <v/>
      </c>
      <c r="N51" s="5" t="str">
        <f>IF(OR(G51&lt;G52,G51&lt;G54),"Er","")</f>
        <v/>
      </c>
      <c r="O51" s="5" t="str">
        <f>IF(OR(H51&lt;H52,H51&lt;H54),"Er","")</f>
        <v/>
      </c>
    </row>
    <row r="52" spans="1:15" x14ac:dyDescent="0.25">
      <c r="A52" s="192" t="s">
        <v>12</v>
      </c>
      <c r="B52" s="193"/>
      <c r="C52" s="19">
        <f t="shared" si="2"/>
        <v>418</v>
      </c>
      <c r="D52" s="42">
        <v>97</v>
      </c>
      <c r="E52" s="42">
        <v>102</v>
      </c>
      <c r="F52" s="42">
        <v>75</v>
      </c>
      <c r="G52" s="42">
        <v>72</v>
      </c>
      <c r="H52" s="11">
        <v>72</v>
      </c>
      <c r="J52" s="5"/>
      <c r="K52" s="5" t="str">
        <f>IF(OR(D52&gt;D51),"Er","")</f>
        <v/>
      </c>
      <c r="L52" s="5" t="str">
        <f>IF(OR(E52&gt;E51),"Er","")</f>
        <v/>
      </c>
      <c r="M52" s="5" t="str">
        <f>IF(OR(F52&gt;F51),"Er","")</f>
        <v/>
      </c>
      <c r="N52" s="5" t="str">
        <f>IF(OR(G52&gt;G51),"Er","")</f>
        <v/>
      </c>
      <c r="O52" s="5" t="str">
        <f>IF(OR(H52&gt;H51),"Er","")</f>
        <v/>
      </c>
    </row>
    <row r="53" spans="1:15" x14ac:dyDescent="0.25">
      <c r="A53" s="194" t="s">
        <v>13</v>
      </c>
      <c r="B53" s="195"/>
      <c r="C53" s="19">
        <f t="shared" si="2"/>
        <v>214</v>
      </c>
      <c r="D53" s="55">
        <v>51</v>
      </c>
      <c r="E53" s="55">
        <v>43</v>
      </c>
      <c r="F53" s="55">
        <v>40</v>
      </c>
      <c r="G53" s="55">
        <v>37</v>
      </c>
      <c r="H53" s="54">
        <v>43</v>
      </c>
      <c r="J53" s="5"/>
      <c r="K53" s="5" t="str">
        <f>IF(OR(D53&gt;D51),"Er","")</f>
        <v/>
      </c>
      <c r="L53" s="5" t="str">
        <f>IF(OR(E53&gt;E51),"Er","")</f>
        <v/>
      </c>
      <c r="M53" s="5" t="str">
        <f>IF(OR(F53&gt;F51),"Er","")</f>
        <v/>
      </c>
      <c r="N53" s="5" t="str">
        <f>IF(OR(G53&gt;G51),"Er","")</f>
        <v/>
      </c>
      <c r="O53" s="5" t="str">
        <f>IF(OR(H53&gt;H51),"Er","")</f>
        <v/>
      </c>
    </row>
    <row r="54" spans="1:15" x14ac:dyDescent="0.25">
      <c r="A54" s="186" t="s">
        <v>14</v>
      </c>
      <c r="B54" s="187"/>
      <c r="C54" s="20">
        <f t="shared" si="2"/>
        <v>1</v>
      </c>
      <c r="D54" s="56">
        <v>1</v>
      </c>
      <c r="E54" s="56"/>
      <c r="F54" s="56"/>
      <c r="G54" s="56"/>
      <c r="H54" s="22"/>
      <c r="J54" s="5"/>
      <c r="K54" s="5" t="str">
        <f>IF(OR(D54&gt;D51),"Er","")</f>
        <v/>
      </c>
      <c r="L54" s="5" t="str">
        <f>IF(OR(E54&gt;E51),"Er","")</f>
        <v/>
      </c>
      <c r="M54" s="5" t="str">
        <f>IF(OR(F54&gt;F51),"Er","")</f>
        <v/>
      </c>
      <c r="N54" s="5" t="str">
        <f>IF(OR(G54&gt;G51),"Er","")</f>
        <v/>
      </c>
      <c r="O54" s="5" t="str">
        <f>IF(OR(H54&gt;H51),"Er","")</f>
        <v/>
      </c>
    </row>
    <row r="55" spans="1:15" x14ac:dyDescent="0.25">
      <c r="A55" s="190" t="s">
        <v>25</v>
      </c>
      <c r="B55" s="191"/>
      <c r="C55" s="18">
        <f t="shared" si="2"/>
        <v>633</v>
      </c>
      <c r="D55" s="35">
        <f>SUM(D56:D58)</f>
        <v>149</v>
      </c>
      <c r="E55" s="35">
        <f>SUM(E56:E58)</f>
        <v>145</v>
      </c>
      <c r="F55" s="35">
        <f>SUM(F56:F58)</f>
        <v>115</v>
      </c>
      <c r="G55" s="35">
        <f>SUM(G56:G58)</f>
        <v>109</v>
      </c>
      <c r="H55" s="37">
        <f>SUM(H56:H58)</f>
        <v>115</v>
      </c>
      <c r="J55" s="5"/>
      <c r="K55" s="5" t="str">
        <f>IF(OR(D55&lt;D56,D55&lt;D58),"Er","")</f>
        <v/>
      </c>
      <c r="L55" s="5" t="str">
        <f>IF(OR(E55&lt;E56,E55&lt;E58),"Er","")</f>
        <v/>
      </c>
      <c r="M55" s="5" t="str">
        <f>IF(OR(F55&lt;F56,F55&lt;F58),"Er","")</f>
        <v/>
      </c>
      <c r="N55" s="5" t="str">
        <f>IF(OR(G55&lt;G56,G55&lt;G58),"Er","")</f>
        <v/>
      </c>
      <c r="O55" s="5" t="str">
        <f>IF(OR(H55&lt;H56,H55&lt;H58),"Er","")</f>
        <v/>
      </c>
    </row>
    <row r="56" spans="1:15" x14ac:dyDescent="0.25">
      <c r="A56" s="192" t="s">
        <v>12</v>
      </c>
      <c r="B56" s="193"/>
      <c r="C56" s="19">
        <f t="shared" si="2"/>
        <v>323</v>
      </c>
      <c r="D56" s="42">
        <v>73</v>
      </c>
      <c r="E56" s="42">
        <v>74</v>
      </c>
      <c r="F56" s="42">
        <v>66</v>
      </c>
      <c r="G56" s="42">
        <v>59</v>
      </c>
      <c r="H56" s="11">
        <v>51</v>
      </c>
      <c r="J56" s="5"/>
      <c r="K56" s="5" t="str">
        <f>IF(OR(D56&gt;D55),"Er","")</f>
        <v/>
      </c>
      <c r="L56" s="5" t="str">
        <f>IF(OR(E56&gt;E55),"Er","")</f>
        <v/>
      </c>
      <c r="M56" s="5" t="str">
        <f>IF(OR(F56&gt;F55),"Er","")</f>
        <v/>
      </c>
      <c r="N56" s="5" t="str">
        <f>IF(OR(G56&gt;G55),"Er","")</f>
        <v/>
      </c>
      <c r="O56" s="5" t="str">
        <f>IF(OR(H56&gt;H55),"Er","")</f>
        <v/>
      </c>
    </row>
    <row r="57" spans="1:15" x14ac:dyDescent="0.25">
      <c r="A57" s="194" t="s">
        <v>13</v>
      </c>
      <c r="B57" s="195"/>
      <c r="C57" s="19">
        <f t="shared" si="2"/>
        <v>310</v>
      </c>
      <c r="D57" s="42">
        <v>76</v>
      </c>
      <c r="E57" s="42">
        <v>71</v>
      </c>
      <c r="F57" s="42">
        <v>49</v>
      </c>
      <c r="G57" s="42">
        <v>50</v>
      </c>
      <c r="H57" s="11">
        <v>64</v>
      </c>
      <c r="J57" s="5"/>
      <c r="K57" s="5" t="str">
        <f>IF(OR(D57&gt;D55),"Er","")</f>
        <v/>
      </c>
      <c r="L57" s="5" t="str">
        <f>IF(OR(E57&gt;E55),"Er","")</f>
        <v/>
      </c>
      <c r="M57" s="5" t="str">
        <f>IF(OR(F57&gt;F55),"Er","")</f>
        <v/>
      </c>
      <c r="N57" s="5" t="str">
        <f>IF(OR(G57&gt;G55),"Er","")</f>
        <v/>
      </c>
      <c r="O57" s="5" t="str">
        <f>IF(OR(H57&gt;H55),"Er","")</f>
        <v/>
      </c>
    </row>
    <row r="58" spans="1:15" x14ac:dyDescent="0.25">
      <c r="A58" s="186" t="s">
        <v>14</v>
      </c>
      <c r="B58" s="187"/>
      <c r="C58" s="12">
        <f t="shared" si="2"/>
        <v>0</v>
      </c>
      <c r="D58" s="43"/>
      <c r="E58" s="43"/>
      <c r="F58" s="43"/>
      <c r="G58" s="43"/>
      <c r="H58" s="14"/>
      <c r="J58" s="5"/>
      <c r="K58" s="5" t="str">
        <f>IF(OR(D58&gt;D55),"Er","")</f>
        <v/>
      </c>
      <c r="L58" s="5" t="str">
        <f>IF(OR(E58&gt;E55),"Er","")</f>
        <v/>
      </c>
      <c r="M58" s="5" t="str">
        <f>IF(OR(F58&gt;F55),"Er","")</f>
        <v/>
      </c>
      <c r="N58" s="5" t="str">
        <f>IF(OR(G58&gt;G55),"Er","")</f>
        <v/>
      </c>
      <c r="O58" s="5" t="str">
        <f>IF(OR(H58&gt;H55),"Er","")</f>
        <v/>
      </c>
    </row>
    <row r="59" spans="1:15" x14ac:dyDescent="0.25">
      <c r="A59" s="190" t="s">
        <v>26</v>
      </c>
      <c r="B59" s="191"/>
      <c r="C59" s="18">
        <f t="shared" si="2"/>
        <v>0</v>
      </c>
      <c r="D59" s="35">
        <f>SUM(D60:D62)</f>
        <v>0</v>
      </c>
      <c r="E59" s="35">
        <f>SUM(E60:E62)</f>
        <v>0</v>
      </c>
      <c r="F59" s="35">
        <f>SUM(F60:F62)</f>
        <v>0</v>
      </c>
      <c r="G59" s="35">
        <f>SUM(G60:G62)</f>
        <v>0</v>
      </c>
      <c r="H59" s="37">
        <f>SUM(H60:H62)</f>
        <v>0</v>
      </c>
      <c r="J59" s="5"/>
      <c r="K59" s="5" t="str">
        <f>IF(OR(D59&lt;D60,D59&lt;D62),"Er","")</f>
        <v/>
      </c>
      <c r="L59" s="5" t="str">
        <f>IF(OR(E59&lt;E60,E59&lt;E62),"Er","")</f>
        <v/>
      </c>
      <c r="M59" s="5" t="str">
        <f>IF(OR(F59&lt;F60,F59&lt;F62),"Er","")</f>
        <v/>
      </c>
      <c r="N59" s="5" t="str">
        <f>IF(OR(G59&lt;G60,G59&lt;G62),"Er","")</f>
        <v/>
      </c>
      <c r="O59" s="5" t="str">
        <f>IF(OR(H59&lt;H60,H59&lt;H62),"Er","")</f>
        <v/>
      </c>
    </row>
    <row r="60" spans="1:15" x14ac:dyDescent="0.25">
      <c r="A60" s="192" t="s">
        <v>12</v>
      </c>
      <c r="B60" s="193"/>
      <c r="C60" s="19">
        <f t="shared" si="2"/>
        <v>0</v>
      </c>
      <c r="D60" s="42"/>
      <c r="E60" s="42"/>
      <c r="F60" s="42"/>
      <c r="G60" s="42"/>
      <c r="H60" s="11"/>
      <c r="J60" s="5"/>
      <c r="K60" s="5" t="str">
        <f>IF(OR(D60&gt;D59),"Er","")</f>
        <v/>
      </c>
      <c r="L60" s="5" t="str">
        <f>IF(OR(E60&gt;E59),"Er","")</f>
        <v/>
      </c>
      <c r="M60" s="5" t="str">
        <f>IF(OR(F60&gt;F59),"Er","")</f>
        <v/>
      </c>
      <c r="N60" s="5" t="str">
        <f>IF(OR(G60&gt;G59),"Er","")</f>
        <v/>
      </c>
      <c r="O60" s="5" t="str">
        <f>IF(OR(H60&gt;H59),"Er","")</f>
        <v/>
      </c>
    </row>
    <row r="61" spans="1:15" x14ac:dyDescent="0.25">
      <c r="A61" s="194" t="s">
        <v>13</v>
      </c>
      <c r="B61" s="195"/>
      <c r="C61" s="19">
        <f t="shared" si="2"/>
        <v>0</v>
      </c>
      <c r="D61" s="42"/>
      <c r="E61" s="42"/>
      <c r="F61" s="42"/>
      <c r="G61" s="42"/>
      <c r="H61" s="11"/>
      <c r="J61" s="5"/>
      <c r="K61" s="5" t="str">
        <f>IF(OR(D61&gt;D59),"Er","")</f>
        <v/>
      </c>
      <c r="L61" s="5" t="str">
        <f>IF(OR(E61&gt;E59),"Er","")</f>
        <v/>
      </c>
      <c r="M61" s="5" t="str">
        <f>IF(OR(F61&gt;F59),"Er","")</f>
        <v/>
      </c>
      <c r="N61" s="5" t="str">
        <f>IF(OR(G61&gt;G59),"Er","")</f>
        <v/>
      </c>
      <c r="O61" s="5" t="str">
        <f>IF(OR(H61&gt;H59),"Er","")</f>
        <v/>
      </c>
    </row>
    <row r="62" spans="1:15" x14ac:dyDescent="0.25">
      <c r="A62" s="186" t="s">
        <v>14</v>
      </c>
      <c r="B62" s="187"/>
      <c r="C62" s="12">
        <f t="shared" si="2"/>
        <v>0</v>
      </c>
      <c r="D62" s="43"/>
      <c r="E62" s="43"/>
      <c r="F62" s="43"/>
      <c r="G62" s="43"/>
      <c r="H62" s="14"/>
      <c r="J62" s="5"/>
      <c r="K62" s="5" t="str">
        <f>IF(OR(D62&gt;D59),"Er","")</f>
        <v/>
      </c>
      <c r="L62" s="5" t="str">
        <f>IF(OR(E62&gt;E59),"Er","")</f>
        <v/>
      </c>
      <c r="M62" s="5" t="str">
        <f>IF(OR(F62&gt;F59),"Er","")</f>
        <v/>
      </c>
      <c r="N62" s="5" t="str">
        <f>IF(OR(G62&gt;G59),"Er","")</f>
        <v/>
      </c>
      <c r="O62" s="5" t="str">
        <f>IF(OR(H62&gt;H59),"Er","")</f>
        <v/>
      </c>
    </row>
    <row r="63" spans="1:15" x14ac:dyDescent="0.25">
      <c r="A63" s="190" t="s">
        <v>27</v>
      </c>
      <c r="B63" s="191"/>
      <c r="C63" s="18">
        <f t="shared" si="2"/>
        <v>416</v>
      </c>
      <c r="D63" s="35">
        <f>SUM(D64:D66)</f>
        <v>0</v>
      </c>
      <c r="E63" s="35">
        <f>SUM(E64:E66)</f>
        <v>77</v>
      </c>
      <c r="F63" s="35">
        <f>SUM(F64:F66)</f>
        <v>115</v>
      </c>
      <c r="G63" s="35">
        <f>SUM(G64:G66)</f>
        <v>109</v>
      </c>
      <c r="H63" s="37">
        <f>SUM(H64:H66)</f>
        <v>115</v>
      </c>
      <c r="J63" s="5"/>
      <c r="K63" s="5" t="str">
        <f>IF(OR(D63&lt;D64,D63&lt;D66),"Er","")</f>
        <v/>
      </c>
      <c r="L63" s="5" t="str">
        <f>IF(OR(E63&lt;E64,E63&lt;E66),"Er","")</f>
        <v/>
      </c>
      <c r="M63" s="5" t="str">
        <f>IF(OR(F63&lt;F64,F63&lt;F66),"Er","")</f>
        <v/>
      </c>
      <c r="N63" s="5" t="str">
        <f>IF(OR(G63&lt;G64,G63&lt;G66),"Er","")</f>
        <v/>
      </c>
      <c r="O63" s="5" t="str">
        <f>IF(OR(H63&lt;H64,H63&lt;H66),"Er","")</f>
        <v/>
      </c>
    </row>
    <row r="64" spans="1:15" x14ac:dyDescent="0.25">
      <c r="A64" s="192" t="s">
        <v>12</v>
      </c>
      <c r="B64" s="193"/>
      <c r="C64" s="19">
        <f t="shared" si="2"/>
        <v>270</v>
      </c>
      <c r="D64" s="42"/>
      <c r="E64" s="42">
        <v>66</v>
      </c>
      <c r="F64" s="42">
        <v>66</v>
      </c>
      <c r="G64" s="42">
        <v>66</v>
      </c>
      <c r="H64" s="11">
        <v>72</v>
      </c>
      <c r="J64" s="5"/>
      <c r="K64" s="5" t="str">
        <f>IF(OR(D64&gt;D63),"Er","")</f>
        <v/>
      </c>
      <c r="L64" s="5" t="str">
        <f>IF(OR(E64&gt;E63),"Er","")</f>
        <v/>
      </c>
      <c r="M64" s="5" t="str">
        <f>IF(OR(F64&gt;F63),"Er","")</f>
        <v/>
      </c>
      <c r="N64" s="5" t="str">
        <f>IF(OR(G64&gt;G63),"Er","")</f>
        <v/>
      </c>
      <c r="O64" s="5" t="str">
        <f>IF(OR(H64&gt;H63),"Er","")</f>
        <v/>
      </c>
    </row>
    <row r="65" spans="1:15" x14ac:dyDescent="0.25">
      <c r="A65" s="194" t="s">
        <v>13</v>
      </c>
      <c r="B65" s="195"/>
      <c r="C65" s="19">
        <f t="shared" si="2"/>
        <v>146</v>
      </c>
      <c r="D65" s="42"/>
      <c r="E65" s="42">
        <v>11</v>
      </c>
      <c r="F65" s="42">
        <v>49</v>
      </c>
      <c r="G65" s="42">
        <v>43</v>
      </c>
      <c r="H65" s="11">
        <v>43</v>
      </c>
      <c r="J65" s="5"/>
      <c r="K65" s="5" t="str">
        <f>IF(OR(D65&gt;D63),"Er","")</f>
        <v/>
      </c>
      <c r="L65" s="5" t="str">
        <f>IF(OR(E65&gt;E63),"Er","")</f>
        <v/>
      </c>
      <c r="M65" s="5" t="str">
        <f>IF(OR(F65&gt;F63),"Er","")</f>
        <v/>
      </c>
      <c r="N65" s="5" t="str">
        <f>IF(OR(G65&gt;G63),"Er","")</f>
        <v/>
      </c>
      <c r="O65" s="5" t="str">
        <f>IF(OR(H65&gt;H63),"Er","")</f>
        <v/>
      </c>
    </row>
    <row r="66" spans="1:15" x14ac:dyDescent="0.25">
      <c r="A66" s="186" t="s">
        <v>14</v>
      </c>
      <c r="B66" s="187"/>
      <c r="C66" s="12">
        <f t="shared" si="2"/>
        <v>0</v>
      </c>
      <c r="D66" s="43"/>
      <c r="E66" s="43"/>
      <c r="F66" s="43"/>
      <c r="G66" s="43"/>
      <c r="H66" s="14"/>
      <c r="J66" s="5"/>
      <c r="K66" s="5" t="str">
        <f>IF(OR(D66&gt;D63),"Er","")</f>
        <v/>
      </c>
      <c r="L66" s="5" t="str">
        <f>IF(OR(E66&gt;E63),"Er","")</f>
        <v/>
      </c>
      <c r="M66" s="5" t="str">
        <f>IF(OR(F66&gt;F63),"Er","")</f>
        <v/>
      </c>
      <c r="N66" s="5" t="str">
        <f>IF(OR(G66&gt;G63),"Er","")</f>
        <v/>
      </c>
      <c r="O66" s="5" t="str">
        <f>IF(OR(H66&gt;H63),"Er","")</f>
        <v/>
      </c>
    </row>
    <row r="67" spans="1:15" x14ac:dyDescent="0.25">
      <c r="A67" s="171" t="s">
        <v>28</v>
      </c>
      <c r="B67" s="172"/>
      <c r="C67" s="33"/>
      <c r="D67" s="33"/>
      <c r="E67" s="33"/>
      <c r="F67" s="33"/>
      <c r="G67" s="33"/>
      <c r="H67" s="34"/>
      <c r="J67" s="5"/>
      <c r="K67" s="5"/>
      <c r="L67" s="5"/>
      <c r="M67" s="5"/>
      <c r="N67" s="5"/>
      <c r="O67" s="5"/>
    </row>
    <row r="68" spans="1:15" x14ac:dyDescent="0.25">
      <c r="A68" s="190" t="s">
        <v>29</v>
      </c>
      <c r="B68" s="191"/>
      <c r="C68" s="18">
        <f t="shared" ref="C68:C79" si="3">SUM(D68:H68)</f>
        <v>633</v>
      </c>
      <c r="D68" s="18">
        <f>SUM(D69:D71)</f>
        <v>149</v>
      </c>
      <c r="E68" s="18">
        <f>SUM(E69:E71)</f>
        <v>145</v>
      </c>
      <c r="F68" s="18">
        <f>SUM(F69:F71)</f>
        <v>115</v>
      </c>
      <c r="G68" s="18">
        <f>SUM(G69:G71)</f>
        <v>109</v>
      </c>
      <c r="H68" s="37">
        <f>SUM(H69:H71)</f>
        <v>115</v>
      </c>
      <c r="J68" s="5"/>
      <c r="K68" s="5"/>
      <c r="L68" s="5"/>
      <c r="M68" s="5"/>
      <c r="N68" s="5"/>
      <c r="O68" s="5"/>
    </row>
    <row r="69" spans="1:15" x14ac:dyDescent="0.25">
      <c r="A69" s="192" t="s">
        <v>30</v>
      </c>
      <c r="B69" s="193"/>
      <c r="C69" s="12">
        <f t="shared" si="3"/>
        <v>365</v>
      </c>
      <c r="D69" s="42">
        <v>107</v>
      </c>
      <c r="E69" s="42">
        <v>62</v>
      </c>
      <c r="F69" s="42">
        <v>54</v>
      </c>
      <c r="G69" s="42">
        <v>63</v>
      </c>
      <c r="H69" s="11">
        <v>79</v>
      </c>
      <c r="J69" s="5"/>
      <c r="K69" s="5" t="str">
        <f>IF(OR(D69&gt;D68),"Er","")</f>
        <v/>
      </c>
      <c r="L69" s="5" t="str">
        <f>IF(OR(E69&gt;E68),"Er","")</f>
        <v/>
      </c>
      <c r="M69" s="5" t="str">
        <f>IF(OR(F69&gt;F68),"Er","")</f>
        <v/>
      </c>
      <c r="N69" s="5" t="str">
        <f>IF(OR(G69&gt;G68),"Er","")</f>
        <v/>
      </c>
      <c r="O69" s="5" t="str">
        <f>IF(OR(H69&gt;H68),"Er","")</f>
        <v/>
      </c>
    </row>
    <row r="70" spans="1:15" x14ac:dyDescent="0.25">
      <c r="A70" s="194" t="s">
        <v>31</v>
      </c>
      <c r="B70" s="195"/>
      <c r="C70" s="12">
        <f t="shared" si="3"/>
        <v>264</v>
      </c>
      <c r="D70" s="42">
        <v>39</v>
      </c>
      <c r="E70" s="42">
        <v>82</v>
      </c>
      <c r="F70" s="42">
        <v>61</v>
      </c>
      <c r="G70" s="42">
        <v>46</v>
      </c>
      <c r="H70" s="11">
        <v>36</v>
      </c>
      <c r="J70" s="5"/>
      <c r="K70" s="5" t="str">
        <f>IF(OR(D70&gt;D68),"Er","")</f>
        <v/>
      </c>
      <c r="L70" s="5" t="str">
        <f>IF(OR(E70&gt;E68),"Er","")</f>
        <v/>
      </c>
      <c r="M70" s="5" t="str">
        <f>IF(OR(F70&gt;F68),"Er","")</f>
        <v/>
      </c>
      <c r="N70" s="5" t="str">
        <f>IF(OR(G70&gt;G68),"Er","")</f>
        <v/>
      </c>
      <c r="O70" s="5" t="str">
        <f>IF(OR(H70&gt;H68),"Er","")</f>
        <v/>
      </c>
    </row>
    <row r="71" spans="1:15" x14ac:dyDescent="0.25">
      <c r="A71" s="186" t="s">
        <v>32</v>
      </c>
      <c r="B71" s="187"/>
      <c r="C71" s="12">
        <f t="shared" si="3"/>
        <v>4</v>
      </c>
      <c r="D71" s="42">
        <v>3</v>
      </c>
      <c r="E71" s="42">
        <v>1</v>
      </c>
      <c r="F71" s="42"/>
      <c r="G71" s="42"/>
      <c r="H71" s="11"/>
      <c r="J71" s="5"/>
      <c r="K71" s="5" t="str">
        <f>IF(OR(D71&gt;D68),"Er","")</f>
        <v/>
      </c>
      <c r="L71" s="5" t="str">
        <f>IF(OR(E71&gt;E68),"Er","")</f>
        <v/>
      </c>
      <c r="M71" s="5" t="str">
        <f>IF(OR(F71&gt;F68),"Er","")</f>
        <v/>
      </c>
      <c r="N71" s="5" t="str">
        <f>IF(OR(G71&gt;G68),"Er","")</f>
        <v/>
      </c>
      <c r="O71" s="5" t="str">
        <f>IF(OR(H71&gt;H68),"Er","")</f>
        <v/>
      </c>
    </row>
    <row r="72" spans="1:15" x14ac:dyDescent="0.25">
      <c r="A72" s="190" t="s">
        <v>33</v>
      </c>
      <c r="B72" s="191"/>
      <c r="C72" s="18">
        <f t="shared" si="3"/>
        <v>633</v>
      </c>
      <c r="D72" s="35">
        <f>SUM(D73:D75)</f>
        <v>149</v>
      </c>
      <c r="E72" s="35">
        <f>SUM(E73:E75)</f>
        <v>145</v>
      </c>
      <c r="F72" s="35">
        <f>SUM(F73:F75)</f>
        <v>115</v>
      </c>
      <c r="G72" s="35">
        <f>SUM(G73:G75)</f>
        <v>109</v>
      </c>
      <c r="H72" s="37">
        <f>SUM(H73:H75)</f>
        <v>115</v>
      </c>
      <c r="J72" s="5"/>
      <c r="K72" s="5"/>
      <c r="L72" s="5"/>
      <c r="M72" s="5"/>
      <c r="N72" s="5"/>
      <c r="O72" s="5"/>
    </row>
    <row r="73" spans="1:15" x14ac:dyDescent="0.25">
      <c r="A73" s="192" t="s">
        <v>30</v>
      </c>
      <c r="B73" s="193"/>
      <c r="C73" s="12">
        <f t="shared" si="3"/>
        <v>356</v>
      </c>
      <c r="D73" s="42">
        <v>82</v>
      </c>
      <c r="E73" s="42">
        <v>68</v>
      </c>
      <c r="F73" s="42">
        <v>61</v>
      </c>
      <c r="G73" s="42">
        <v>65</v>
      </c>
      <c r="H73" s="11">
        <v>80</v>
      </c>
      <c r="J73" s="5"/>
      <c r="K73" s="5" t="str">
        <f>IF(OR(D73&gt;D72),"Er","")</f>
        <v/>
      </c>
      <c r="L73" s="5" t="str">
        <f>IF(OR(E73&gt;E72),"Er","")</f>
        <v/>
      </c>
      <c r="M73" s="5" t="str">
        <f>IF(OR(F73&gt;F72),"Er","")</f>
        <v/>
      </c>
      <c r="N73" s="5" t="str">
        <f>IF(OR(G73&gt;G72),"Er","")</f>
        <v/>
      </c>
      <c r="O73" s="5" t="str">
        <f>IF(OR(H73&gt;H72),"Er","")</f>
        <v/>
      </c>
    </row>
    <row r="74" spans="1:15" x14ac:dyDescent="0.25">
      <c r="A74" s="194" t="s">
        <v>31</v>
      </c>
      <c r="B74" s="195"/>
      <c r="C74" s="12">
        <f t="shared" si="3"/>
        <v>273</v>
      </c>
      <c r="D74" s="42">
        <v>64</v>
      </c>
      <c r="E74" s="42">
        <v>76</v>
      </c>
      <c r="F74" s="42">
        <v>54</v>
      </c>
      <c r="G74" s="42">
        <v>44</v>
      </c>
      <c r="H74" s="11">
        <v>35</v>
      </c>
      <c r="J74" s="5"/>
      <c r="K74" s="5" t="str">
        <f>IF(OR(D74&gt;D72),"Er","")</f>
        <v/>
      </c>
      <c r="L74" s="5" t="str">
        <f>IF(OR(E74&gt;E72),"Er","")</f>
        <v/>
      </c>
      <c r="M74" s="5" t="str">
        <f>IF(OR(F74&gt;F72),"Er","")</f>
        <v/>
      </c>
      <c r="N74" s="5" t="str">
        <f>IF(OR(G74&gt;G72),"Er","")</f>
        <v/>
      </c>
      <c r="O74" s="5" t="str">
        <f>IF(OR(H74&gt;H72),"Er","")</f>
        <v/>
      </c>
    </row>
    <row r="75" spans="1:15" x14ac:dyDescent="0.25">
      <c r="A75" s="186" t="s">
        <v>32</v>
      </c>
      <c r="B75" s="187"/>
      <c r="C75" s="12">
        <f t="shared" si="3"/>
        <v>4</v>
      </c>
      <c r="D75" s="42">
        <v>3</v>
      </c>
      <c r="E75" s="42">
        <v>1</v>
      </c>
      <c r="F75" s="42"/>
      <c r="G75" s="42"/>
      <c r="H75" s="11"/>
      <c r="J75" s="5"/>
      <c r="K75" s="5" t="str">
        <f>IF(OR(D75&gt;D72),"Er","")</f>
        <v/>
      </c>
      <c r="L75" s="5" t="str">
        <f>IF(OR(E75&gt;E72),"Er","")</f>
        <v/>
      </c>
      <c r="M75" s="5" t="str">
        <f>IF(OR(F75&gt;F72),"Er","")</f>
        <v/>
      </c>
      <c r="N75" s="5" t="str">
        <f>IF(OR(G75&gt;G72),"Er","")</f>
        <v/>
      </c>
      <c r="O75" s="5" t="str">
        <f>IF(OR(H75&gt;H72),"Er","")</f>
        <v/>
      </c>
    </row>
    <row r="76" spans="1:15" x14ac:dyDescent="0.25">
      <c r="A76" s="190" t="s">
        <v>34</v>
      </c>
      <c r="B76" s="191"/>
      <c r="C76" s="18">
        <f t="shared" si="3"/>
        <v>633</v>
      </c>
      <c r="D76" s="35">
        <f>SUM(D77:D79)</f>
        <v>149</v>
      </c>
      <c r="E76" s="35">
        <f>SUM(E77:E79)</f>
        <v>145</v>
      </c>
      <c r="F76" s="35">
        <f>SUM(F77:F79)</f>
        <v>115</v>
      </c>
      <c r="G76" s="35">
        <f>SUM(G77:G79)</f>
        <v>109</v>
      </c>
      <c r="H76" s="37">
        <f>SUM(H77:H79)</f>
        <v>115</v>
      </c>
      <c r="J76" s="5"/>
      <c r="K76" s="5"/>
      <c r="L76" s="5"/>
      <c r="M76" s="5"/>
      <c r="N76" s="5"/>
      <c r="O76" s="5"/>
    </row>
    <row r="77" spans="1:15" x14ac:dyDescent="0.25">
      <c r="A77" s="192" t="s">
        <v>30</v>
      </c>
      <c r="B77" s="193"/>
      <c r="C77" s="12">
        <f t="shared" si="3"/>
        <v>368</v>
      </c>
      <c r="D77" s="42">
        <v>104</v>
      </c>
      <c r="E77" s="42">
        <v>67</v>
      </c>
      <c r="F77" s="42">
        <v>54</v>
      </c>
      <c r="G77" s="42">
        <v>64</v>
      </c>
      <c r="H77" s="11">
        <v>79</v>
      </c>
      <c r="J77" s="5"/>
      <c r="K77" s="5" t="str">
        <f>IF(OR(D77&gt;D76),"Er","")</f>
        <v/>
      </c>
      <c r="L77" s="5" t="str">
        <f>IF(OR(E77&gt;E76),"Er","")</f>
        <v/>
      </c>
      <c r="M77" s="5" t="str">
        <f>IF(OR(F77&gt;F76),"Er","")</f>
        <v/>
      </c>
      <c r="N77" s="5" t="str">
        <f>IF(OR(G77&gt;G76),"Er","")</f>
        <v/>
      </c>
      <c r="O77" s="5" t="str">
        <f>IF(OR(H77&gt;H76),"Er","")</f>
        <v/>
      </c>
    </row>
    <row r="78" spans="1:15" x14ac:dyDescent="0.25">
      <c r="A78" s="194" t="s">
        <v>31</v>
      </c>
      <c r="B78" s="195"/>
      <c r="C78" s="12">
        <f t="shared" si="3"/>
        <v>261</v>
      </c>
      <c r="D78" s="42">
        <v>42</v>
      </c>
      <c r="E78" s="42">
        <v>77</v>
      </c>
      <c r="F78" s="42">
        <v>61</v>
      </c>
      <c r="G78" s="42">
        <v>45</v>
      </c>
      <c r="H78" s="11">
        <v>36</v>
      </c>
      <c r="J78" s="5"/>
      <c r="K78" s="5" t="str">
        <f>IF(OR(D78&gt;D76),"Er","")</f>
        <v/>
      </c>
      <c r="L78" s="5" t="str">
        <f>IF(OR(E78&gt;E76),"Er","")</f>
        <v/>
      </c>
      <c r="M78" s="5" t="str">
        <f>IF(OR(F78&gt;F76),"Er","")</f>
        <v/>
      </c>
      <c r="N78" s="5" t="str">
        <f>IF(OR(G78&gt;G76),"Er","")</f>
        <v/>
      </c>
      <c r="O78" s="5" t="str">
        <f>IF(OR(H78&gt;H76),"Er","")</f>
        <v/>
      </c>
    </row>
    <row r="79" spans="1:15" x14ac:dyDescent="0.25">
      <c r="A79" s="186" t="s">
        <v>32</v>
      </c>
      <c r="B79" s="187"/>
      <c r="C79" s="12">
        <f t="shared" si="3"/>
        <v>4</v>
      </c>
      <c r="D79" s="43">
        <v>3</v>
      </c>
      <c r="E79" s="43">
        <v>1</v>
      </c>
      <c r="F79" s="43"/>
      <c r="G79" s="43"/>
      <c r="H79" s="14"/>
      <c r="J79" s="5"/>
      <c r="K79" s="5" t="str">
        <f>IF(OR(D79&gt;D76),"Er","")</f>
        <v/>
      </c>
      <c r="L79" s="5" t="str">
        <f>IF(OR(E79&gt;E76),"Er","")</f>
        <v/>
      </c>
      <c r="M79" s="5" t="str">
        <f>IF(OR(F79&gt;F76),"Er","")</f>
        <v/>
      </c>
      <c r="N79" s="5" t="str">
        <f>IF(OR(G79&gt;G76),"Er","")</f>
        <v/>
      </c>
      <c r="O79" s="5" t="str">
        <f>IF(OR(H79&gt;H76),"Er","")</f>
        <v/>
      </c>
    </row>
    <row r="80" spans="1:15" x14ac:dyDescent="0.25">
      <c r="A80" s="171" t="s">
        <v>35</v>
      </c>
      <c r="B80" s="172"/>
      <c r="C80" s="33"/>
      <c r="D80" s="33"/>
      <c r="E80" s="33"/>
      <c r="F80" s="33"/>
      <c r="G80" s="33"/>
      <c r="H80" s="34"/>
      <c r="J80" s="5"/>
      <c r="K80" s="5"/>
      <c r="L80" s="5"/>
      <c r="M80" s="5"/>
      <c r="N80" s="5"/>
      <c r="O80" s="5"/>
    </row>
    <row r="81" spans="1:15" x14ac:dyDescent="0.25">
      <c r="A81" s="190" t="s">
        <v>36</v>
      </c>
      <c r="B81" s="191"/>
      <c r="C81" s="18">
        <f t="shared" ref="C81:C97" si="4">SUM(D81:H81)</f>
        <v>633</v>
      </c>
      <c r="D81" s="35">
        <f>SUM(D82:D84)</f>
        <v>149</v>
      </c>
      <c r="E81" s="35">
        <f>SUM(E82:E84)</f>
        <v>145</v>
      </c>
      <c r="F81" s="35">
        <f>SUM(F82:F84)</f>
        <v>115</v>
      </c>
      <c r="G81" s="35">
        <f>SUM(G82:G84)</f>
        <v>109</v>
      </c>
      <c r="H81" s="37">
        <f>SUM(H82:H84)</f>
        <v>115</v>
      </c>
      <c r="J81" s="5"/>
      <c r="K81" s="5"/>
      <c r="L81" s="5"/>
      <c r="M81" s="5"/>
      <c r="N81" s="5"/>
      <c r="O81" s="5"/>
    </row>
    <row r="82" spans="1:15" x14ac:dyDescent="0.25">
      <c r="A82" s="192" t="s">
        <v>30</v>
      </c>
      <c r="B82" s="193"/>
      <c r="C82" s="12">
        <f t="shared" si="4"/>
        <v>464</v>
      </c>
      <c r="D82" s="42">
        <v>105</v>
      </c>
      <c r="E82" s="42">
        <v>109</v>
      </c>
      <c r="F82" s="42">
        <v>76</v>
      </c>
      <c r="G82" s="42">
        <v>81</v>
      </c>
      <c r="H82" s="11">
        <v>93</v>
      </c>
      <c r="J82" s="5"/>
      <c r="K82" s="5" t="str">
        <f>IF(OR(D82&gt;D81),"Er","")</f>
        <v/>
      </c>
      <c r="L82" s="5" t="str">
        <f>IF(OR(E82&gt;E81),"Er","")</f>
        <v/>
      </c>
      <c r="M82" s="5" t="str">
        <f>IF(OR(F82&gt;F81),"Er","")</f>
        <v/>
      </c>
      <c r="N82" s="5" t="str">
        <f>IF(OR(G82&gt;G81),"Er","")</f>
        <v/>
      </c>
      <c r="O82" s="5" t="str">
        <f>IF(OR(H82&gt;H81),"Er","")</f>
        <v/>
      </c>
    </row>
    <row r="83" spans="1:15" x14ac:dyDescent="0.25">
      <c r="A83" s="194" t="s">
        <v>31</v>
      </c>
      <c r="B83" s="195"/>
      <c r="C83" s="12">
        <f t="shared" si="4"/>
        <v>169</v>
      </c>
      <c r="D83" s="42">
        <v>44</v>
      </c>
      <c r="E83" s="42">
        <v>36</v>
      </c>
      <c r="F83" s="42">
        <v>39</v>
      </c>
      <c r="G83" s="42">
        <v>28</v>
      </c>
      <c r="H83" s="11">
        <v>22</v>
      </c>
      <c r="J83" s="5"/>
      <c r="K83" s="5" t="str">
        <f>IF(OR(D83&gt;D81),"Er","")</f>
        <v/>
      </c>
      <c r="L83" s="5" t="str">
        <f>IF(OR(E83&gt;E81),"Er","")</f>
        <v/>
      </c>
      <c r="M83" s="5" t="str">
        <f>IF(OR(F83&gt;F81),"Er","")</f>
        <v/>
      </c>
      <c r="N83" s="5" t="str">
        <f>IF(OR(G83&gt;G81),"Er","")</f>
        <v/>
      </c>
      <c r="O83" s="5" t="str">
        <f>IF(OR(H83&gt;H81),"Er","")</f>
        <v/>
      </c>
    </row>
    <row r="84" spans="1:15" x14ac:dyDescent="0.25">
      <c r="A84" s="186" t="s">
        <v>32</v>
      </c>
      <c r="B84" s="187"/>
      <c r="C84" s="12">
        <f t="shared" si="4"/>
        <v>0</v>
      </c>
      <c r="D84" s="42"/>
      <c r="E84" s="42"/>
      <c r="F84" s="42"/>
      <c r="G84" s="42"/>
      <c r="H84" s="11"/>
      <c r="J84" s="5"/>
      <c r="K84" s="5" t="str">
        <f>IF(OR(D84&gt;D81),"Er","")</f>
        <v/>
      </c>
      <c r="L84" s="5" t="str">
        <f>IF(OR(E84&gt;E81),"Er","")</f>
        <v/>
      </c>
      <c r="M84" s="5" t="str">
        <f>IF(OR(F84&gt;F81),"Er","")</f>
        <v/>
      </c>
      <c r="N84" s="5" t="str">
        <f>IF(OR(G84&gt;G81),"Er","")</f>
        <v/>
      </c>
      <c r="O84" s="5" t="str">
        <f>IF(OR(H84&gt;H81),"Er","")</f>
        <v/>
      </c>
    </row>
    <row r="85" spans="1:15" x14ac:dyDescent="0.25">
      <c r="A85" s="190" t="s">
        <v>37</v>
      </c>
      <c r="B85" s="191"/>
      <c r="C85" s="18">
        <f t="shared" si="4"/>
        <v>633</v>
      </c>
      <c r="D85" s="35">
        <f>SUM(D86:D88)</f>
        <v>149</v>
      </c>
      <c r="E85" s="35">
        <f>SUM(E86:E88)</f>
        <v>145</v>
      </c>
      <c r="F85" s="35">
        <f>SUM(F86:F88)</f>
        <v>115</v>
      </c>
      <c r="G85" s="35">
        <f>SUM(G86:G88)</f>
        <v>109</v>
      </c>
      <c r="H85" s="35">
        <f>SUM(H86:H88)</f>
        <v>115</v>
      </c>
      <c r="J85" s="5"/>
      <c r="K85" s="5"/>
      <c r="L85" s="5"/>
      <c r="M85" s="5"/>
      <c r="N85" s="5"/>
      <c r="O85" s="5"/>
    </row>
    <row r="86" spans="1:15" x14ac:dyDescent="0.25">
      <c r="A86" s="192" t="s">
        <v>30</v>
      </c>
      <c r="B86" s="193"/>
      <c r="C86" s="12">
        <f t="shared" si="4"/>
        <v>473</v>
      </c>
      <c r="D86" s="42">
        <v>111</v>
      </c>
      <c r="E86" s="42">
        <v>114</v>
      </c>
      <c r="F86" s="42">
        <v>73</v>
      </c>
      <c r="G86" s="42">
        <v>82</v>
      </c>
      <c r="H86" s="11">
        <v>93</v>
      </c>
      <c r="J86" s="5"/>
      <c r="K86" s="5" t="str">
        <f>IF(OR(D86&gt;D85),"Er","")</f>
        <v/>
      </c>
      <c r="L86" s="5" t="str">
        <f>IF(OR(E86&gt;E85),"Er","")</f>
        <v/>
      </c>
      <c r="M86" s="5" t="str">
        <f>IF(OR(F86&gt;F85),"Er","")</f>
        <v/>
      </c>
      <c r="N86" s="5" t="str">
        <f>IF(OR(G86&gt;G85),"Er","")</f>
        <v/>
      </c>
      <c r="O86" s="5" t="str">
        <f>IF(OR(H86&gt;H85),"Er","")</f>
        <v/>
      </c>
    </row>
    <row r="87" spans="1:15" x14ac:dyDescent="0.25">
      <c r="A87" s="194" t="s">
        <v>31</v>
      </c>
      <c r="B87" s="195"/>
      <c r="C87" s="12">
        <f t="shared" si="4"/>
        <v>159</v>
      </c>
      <c r="D87" s="42">
        <v>38</v>
      </c>
      <c r="E87" s="42">
        <v>30</v>
      </c>
      <c r="F87" s="42">
        <v>42</v>
      </c>
      <c r="G87" s="42">
        <v>27</v>
      </c>
      <c r="H87" s="11">
        <v>22</v>
      </c>
      <c r="J87" s="5"/>
      <c r="K87" s="5" t="str">
        <f>IF(OR(D87&gt;D85),"Er","")</f>
        <v/>
      </c>
      <c r="L87" s="5" t="str">
        <f>IF(OR(E87&gt;E85),"Er","")</f>
        <v/>
      </c>
      <c r="M87" s="5" t="str">
        <f>IF(OR(F87&gt;F85),"Er","")</f>
        <v/>
      </c>
      <c r="N87" s="5" t="str">
        <f>IF(OR(G87&gt;G85),"Er","")</f>
        <v/>
      </c>
      <c r="O87" s="5" t="str">
        <f>IF(OR(H87&gt;H85),"Er","")</f>
        <v/>
      </c>
    </row>
    <row r="88" spans="1:15" x14ac:dyDescent="0.25">
      <c r="A88" s="186" t="s">
        <v>32</v>
      </c>
      <c r="B88" s="187"/>
      <c r="C88" s="12">
        <f t="shared" si="4"/>
        <v>1</v>
      </c>
      <c r="D88" s="42"/>
      <c r="E88" s="42">
        <v>1</v>
      </c>
      <c r="F88" s="42"/>
      <c r="G88" s="42"/>
      <c r="H88" s="11"/>
      <c r="J88" s="5"/>
      <c r="K88" s="5" t="str">
        <f>IF(OR(D88&gt;D85),"Er","")</f>
        <v/>
      </c>
      <c r="L88" s="5" t="str">
        <f>IF(OR(E88&gt;E85),"Er","")</f>
        <v/>
      </c>
      <c r="M88" s="5" t="str">
        <f>IF(OR(F88&gt;F85),"Er","")</f>
        <v/>
      </c>
      <c r="N88" s="5" t="str">
        <f>IF(OR(G88&gt;G85),"Er","")</f>
        <v/>
      </c>
      <c r="O88" s="5" t="str">
        <f>IF(OR(H88&gt;H85),"Er","")</f>
        <v/>
      </c>
    </row>
    <row r="89" spans="1:15" x14ac:dyDescent="0.25">
      <c r="A89" s="190" t="s">
        <v>38</v>
      </c>
      <c r="B89" s="191"/>
      <c r="C89" s="18">
        <f t="shared" si="4"/>
        <v>633</v>
      </c>
      <c r="D89" s="35">
        <f>SUM(D90:D92)</f>
        <v>149</v>
      </c>
      <c r="E89" s="35">
        <f>SUM(E90:E92)</f>
        <v>145</v>
      </c>
      <c r="F89" s="35">
        <f>SUM(F90:F92)</f>
        <v>115</v>
      </c>
      <c r="G89" s="35">
        <f>SUM(G90:G92)</f>
        <v>109</v>
      </c>
      <c r="H89" s="37">
        <f>SUM(H90:H92)</f>
        <v>115</v>
      </c>
      <c r="J89" s="5"/>
      <c r="K89" s="5"/>
      <c r="L89" s="5"/>
      <c r="M89" s="5"/>
      <c r="N89" s="5"/>
      <c r="O89" s="5"/>
    </row>
    <row r="90" spans="1:15" x14ac:dyDescent="0.25">
      <c r="A90" s="192" t="s">
        <v>30</v>
      </c>
      <c r="B90" s="193"/>
      <c r="C90" s="12">
        <f t="shared" si="4"/>
        <v>490</v>
      </c>
      <c r="D90" s="42">
        <v>124</v>
      </c>
      <c r="E90" s="42">
        <v>110</v>
      </c>
      <c r="F90" s="42">
        <v>78</v>
      </c>
      <c r="G90" s="42">
        <v>80</v>
      </c>
      <c r="H90" s="11">
        <v>98</v>
      </c>
      <c r="J90" s="5"/>
      <c r="K90" s="5" t="str">
        <f>IF(OR(D90&gt;D89),"Er","")</f>
        <v/>
      </c>
      <c r="L90" s="5" t="str">
        <f>IF(OR(E90&gt;E89),"Er","")</f>
        <v/>
      </c>
      <c r="M90" s="5" t="str">
        <f>IF(OR(F90&gt;F89),"Er","")</f>
        <v/>
      </c>
      <c r="N90" s="5" t="str">
        <f>IF(OR(G90&gt;G89),"Er","")</f>
        <v/>
      </c>
      <c r="O90" s="5" t="str">
        <f>IF(OR(H90&gt;H89),"Er","")</f>
        <v/>
      </c>
    </row>
    <row r="91" spans="1:15" x14ac:dyDescent="0.25">
      <c r="A91" s="194" t="s">
        <v>31</v>
      </c>
      <c r="B91" s="195"/>
      <c r="C91" s="12">
        <f t="shared" si="4"/>
        <v>142</v>
      </c>
      <c r="D91" s="42">
        <v>25</v>
      </c>
      <c r="E91" s="42">
        <v>34</v>
      </c>
      <c r="F91" s="42">
        <v>37</v>
      </c>
      <c r="G91" s="42">
        <v>29</v>
      </c>
      <c r="H91" s="11">
        <v>17</v>
      </c>
      <c r="J91" s="5"/>
      <c r="K91" s="5" t="str">
        <f>IF(OR(D91&gt;D89),"Er","")</f>
        <v/>
      </c>
      <c r="L91" s="5" t="str">
        <f>IF(OR(E91&gt;E89),"Er","")</f>
        <v/>
      </c>
      <c r="M91" s="5" t="str">
        <f>IF(OR(F91&gt;F89),"Er","")</f>
        <v/>
      </c>
      <c r="N91" s="5" t="str">
        <f>IF(OR(G91&gt;G89),"Er","")</f>
        <v/>
      </c>
      <c r="O91" s="5" t="str">
        <f>IF(OR(H91&gt;H89),"Er","")</f>
        <v/>
      </c>
    </row>
    <row r="92" spans="1:15" x14ac:dyDescent="0.25">
      <c r="A92" s="186" t="s">
        <v>32</v>
      </c>
      <c r="B92" s="187"/>
      <c r="C92" s="12">
        <f t="shared" si="4"/>
        <v>1</v>
      </c>
      <c r="D92" s="42"/>
      <c r="E92" s="42">
        <v>1</v>
      </c>
      <c r="F92" s="42"/>
      <c r="G92" s="42"/>
      <c r="H92" s="11"/>
      <c r="J92" s="5"/>
      <c r="K92" s="5" t="str">
        <f>IF(OR(D92&gt;D89),"Er","")</f>
        <v/>
      </c>
      <c r="L92" s="5" t="str">
        <f>IF(OR(E92&gt;E89),"Er","")</f>
        <v/>
      </c>
      <c r="M92" s="5" t="str">
        <f>IF(OR(F92&gt;F89),"Er","")</f>
        <v/>
      </c>
      <c r="N92" s="5" t="str">
        <f>IF(OR(G92&gt;G89),"Er","")</f>
        <v/>
      </c>
      <c r="O92" s="5" t="str">
        <f>IF(OR(H92&gt;H89),"Er","")</f>
        <v/>
      </c>
    </row>
    <row r="93" spans="1:15" x14ac:dyDescent="0.25">
      <c r="A93" s="190" t="s">
        <v>39</v>
      </c>
      <c r="B93" s="191"/>
      <c r="C93" s="18">
        <f t="shared" si="4"/>
        <v>633</v>
      </c>
      <c r="D93" s="35">
        <f>SUM(D94:D96)</f>
        <v>149</v>
      </c>
      <c r="E93" s="35">
        <f>SUM(E94:E96)</f>
        <v>145</v>
      </c>
      <c r="F93" s="35">
        <f>SUM(F94:F96)</f>
        <v>115</v>
      </c>
      <c r="G93" s="35">
        <f>SUM(G94:G96)</f>
        <v>109</v>
      </c>
      <c r="H93" s="37">
        <f>SUM(H94:H96)</f>
        <v>115</v>
      </c>
      <c r="J93" s="5"/>
      <c r="K93" s="5"/>
      <c r="L93" s="5"/>
      <c r="M93" s="5"/>
      <c r="N93" s="5"/>
      <c r="O93" s="5"/>
    </row>
    <row r="94" spans="1:15" x14ac:dyDescent="0.25">
      <c r="A94" s="192" t="s">
        <v>30</v>
      </c>
      <c r="B94" s="193"/>
      <c r="C94" s="12">
        <f t="shared" si="4"/>
        <v>497</v>
      </c>
      <c r="D94" s="42">
        <v>128</v>
      </c>
      <c r="E94" s="42">
        <v>113</v>
      </c>
      <c r="F94" s="42">
        <v>83</v>
      </c>
      <c r="G94" s="42">
        <v>79</v>
      </c>
      <c r="H94" s="11">
        <v>94</v>
      </c>
      <c r="J94" s="5"/>
      <c r="K94" s="5" t="str">
        <f>IF(OR(D94&gt;D93),"Er","")</f>
        <v/>
      </c>
      <c r="L94" s="5" t="str">
        <f>IF(OR(E94&gt;E93),"Er","")</f>
        <v/>
      </c>
      <c r="M94" s="5" t="str">
        <f>IF(OR(F94&gt;F93),"Er","")</f>
        <v/>
      </c>
      <c r="N94" s="5" t="str">
        <f>IF(OR(G94&gt;G93),"Er","")</f>
        <v/>
      </c>
      <c r="O94" s="5" t="str">
        <f>IF(OR(H94&gt;H93),"Er","")</f>
        <v/>
      </c>
    </row>
    <row r="95" spans="1:15" x14ac:dyDescent="0.25">
      <c r="A95" s="194" t="s">
        <v>31</v>
      </c>
      <c r="B95" s="195"/>
      <c r="C95" s="12">
        <f t="shared" si="4"/>
        <v>135</v>
      </c>
      <c r="D95" s="42">
        <v>21</v>
      </c>
      <c r="E95" s="42">
        <v>31</v>
      </c>
      <c r="F95" s="42">
        <v>32</v>
      </c>
      <c r="G95" s="42">
        <v>30</v>
      </c>
      <c r="H95" s="11">
        <v>21</v>
      </c>
      <c r="J95" s="5"/>
      <c r="K95" s="5" t="str">
        <f>IF(OR(D95&gt;D93),"Er","")</f>
        <v/>
      </c>
      <c r="L95" s="5" t="str">
        <f>IF(OR(E95&gt;E93),"Er","")</f>
        <v/>
      </c>
      <c r="M95" s="5" t="str">
        <f>IF(OR(F95&gt;F93),"Er","")</f>
        <v/>
      </c>
      <c r="N95" s="5" t="str">
        <f>IF(OR(G95&gt;G93),"Er","")</f>
        <v/>
      </c>
      <c r="O95" s="5" t="str">
        <f>IF(OR(H95&gt;H93),"Er","")</f>
        <v/>
      </c>
    </row>
    <row r="96" spans="1:15" x14ac:dyDescent="0.25">
      <c r="A96" s="186" t="s">
        <v>32</v>
      </c>
      <c r="B96" s="187"/>
      <c r="C96" s="12">
        <f t="shared" si="4"/>
        <v>1</v>
      </c>
      <c r="D96" s="43"/>
      <c r="E96" s="43">
        <v>1</v>
      </c>
      <c r="F96" s="43"/>
      <c r="G96" s="43"/>
      <c r="H96" s="14"/>
      <c r="J96" s="5"/>
      <c r="K96" s="5" t="str">
        <f>IF(OR(D96&gt;D93),"Er","")</f>
        <v/>
      </c>
      <c r="L96" s="5" t="str">
        <f>IF(OR(E96&gt;E93),"Er","")</f>
        <v/>
      </c>
      <c r="M96" s="5" t="str">
        <f>IF(OR(F96&gt;F93),"Er","")</f>
        <v/>
      </c>
      <c r="N96" s="5" t="str">
        <f>IF(OR(G96&gt;G93),"Er","")</f>
        <v/>
      </c>
      <c r="O96" s="5" t="str">
        <f>IF(OR(H96&gt;H93),"Er","")</f>
        <v/>
      </c>
    </row>
    <row r="97" spans="1:15" customFormat="1" ht="16.5" customHeight="1" thickBot="1" x14ac:dyDescent="0.3">
      <c r="A97" s="198" t="s">
        <v>40</v>
      </c>
      <c r="B97" s="199"/>
      <c r="C97" s="57">
        <f t="shared" si="4"/>
        <v>0</v>
      </c>
      <c r="D97" s="58"/>
      <c r="E97" s="58"/>
      <c r="F97" s="58"/>
      <c r="G97" s="58"/>
      <c r="H97" s="59"/>
      <c r="J97" s="5"/>
      <c r="K97" s="5"/>
      <c r="L97" s="5"/>
      <c r="M97" s="5"/>
      <c r="N97" s="5"/>
      <c r="O97" s="5"/>
    </row>
    <row r="98" spans="1:15" customFormat="1" ht="16.5" customHeight="1" thickBot="1" x14ac:dyDescent="0.25">
      <c r="A98" s="188"/>
      <c r="B98" s="189"/>
    </row>
    <row r="99" spans="1:15" x14ac:dyDescent="0.25">
      <c r="A99" s="143" t="s">
        <v>114</v>
      </c>
      <c r="B99" s="150" t="s">
        <v>41</v>
      </c>
      <c r="C99" s="60">
        <f t="shared" ref="C99:H99" si="5">SUM(C100:C101)</f>
        <v>633</v>
      </c>
      <c r="D99" s="61">
        <f t="shared" si="5"/>
        <v>149</v>
      </c>
      <c r="E99" s="61">
        <f t="shared" si="5"/>
        <v>145</v>
      </c>
      <c r="F99" s="61">
        <f t="shared" si="5"/>
        <v>115</v>
      </c>
      <c r="G99" s="61">
        <f t="shared" si="5"/>
        <v>109</v>
      </c>
      <c r="H99" s="62">
        <f t="shared" si="5"/>
        <v>115</v>
      </c>
      <c r="J99" s="63"/>
      <c r="K99" s="63"/>
      <c r="L99" s="63"/>
      <c r="M99" s="63"/>
      <c r="N99" s="63"/>
      <c r="O99" s="63"/>
    </row>
    <row r="100" spans="1:15" x14ac:dyDescent="0.25">
      <c r="A100" s="192" t="s">
        <v>42</v>
      </c>
      <c r="B100" s="193"/>
      <c r="C100" s="19">
        <f t="shared" ref="C100:C107" si="6">SUM(D100:H100)</f>
        <v>629</v>
      </c>
      <c r="D100" s="10">
        <v>146</v>
      </c>
      <c r="E100" s="10">
        <v>144</v>
      </c>
      <c r="F100" s="10">
        <v>115</v>
      </c>
      <c r="G100" s="10">
        <v>109</v>
      </c>
      <c r="H100" s="11">
        <v>115</v>
      </c>
      <c r="J100" s="63" t="str">
        <f t="shared" ref="J100:O100" si="7">IF(C100&gt;C99,"Er","")</f>
        <v/>
      </c>
      <c r="K100" s="63" t="str">
        <f t="shared" si="7"/>
        <v/>
      </c>
      <c r="L100" s="63" t="str">
        <f t="shared" si="7"/>
        <v/>
      </c>
      <c r="M100" s="63" t="str">
        <f t="shared" si="7"/>
        <v/>
      </c>
      <c r="N100" s="63" t="str">
        <f t="shared" si="7"/>
        <v/>
      </c>
      <c r="O100" s="63" t="str">
        <f t="shared" si="7"/>
        <v/>
      </c>
    </row>
    <row r="101" spans="1:15" x14ac:dyDescent="0.25">
      <c r="A101" s="184" t="s">
        <v>115</v>
      </c>
      <c r="B101" s="185"/>
      <c r="C101" s="12">
        <f t="shared" si="6"/>
        <v>4</v>
      </c>
      <c r="D101" s="13">
        <v>3</v>
      </c>
      <c r="E101" s="13">
        <v>1</v>
      </c>
      <c r="F101" s="13"/>
      <c r="G101" s="13"/>
      <c r="H101" s="14"/>
      <c r="J101" s="63" t="str">
        <f t="shared" ref="J101:O101" si="8">IF(OR(AND(C101&lt;SUM(C102,C103),C101&lt;&gt;0),AND(C101&lt;SUM(C102,C104),C101&lt;&gt;0)),"Er","")</f>
        <v/>
      </c>
      <c r="K101" s="63" t="str">
        <f t="shared" si="8"/>
        <v/>
      </c>
      <c r="L101" s="63" t="str">
        <f t="shared" si="8"/>
        <v/>
      </c>
      <c r="M101" s="63" t="str">
        <f t="shared" si="8"/>
        <v/>
      </c>
      <c r="N101" s="63" t="str">
        <f t="shared" si="8"/>
        <v/>
      </c>
      <c r="O101" s="63" t="str">
        <f t="shared" si="8"/>
        <v/>
      </c>
    </row>
    <row r="102" spans="1:15" customFormat="1" ht="31.5" customHeight="1" x14ac:dyDescent="0.25">
      <c r="A102" s="202" t="s">
        <v>43</v>
      </c>
      <c r="B102" s="203"/>
      <c r="C102" s="12">
        <f t="shared" si="6"/>
        <v>0</v>
      </c>
      <c r="D102" s="13"/>
      <c r="E102" s="13"/>
      <c r="F102" s="13"/>
      <c r="G102" s="13"/>
      <c r="H102" s="14"/>
      <c r="J102" s="63" t="str">
        <f>IF(C102&gt;C100,"Er","")</f>
        <v/>
      </c>
      <c r="K102" s="63" t="str">
        <f>IF(D102&gt;D101,"Er","")</f>
        <v/>
      </c>
      <c r="L102" s="63" t="str">
        <f>IF(E102&gt;E101,"Er","")</f>
        <v/>
      </c>
      <c r="M102" s="63" t="str">
        <f>IF(F102&gt;F100,"Er","")</f>
        <v/>
      </c>
      <c r="N102" s="63" t="str">
        <f>IF(G102&gt;G100,"Er","")</f>
        <v/>
      </c>
      <c r="O102" s="63" t="str">
        <f>IF(H102&gt;H100,"Er","")</f>
        <v/>
      </c>
    </row>
    <row r="103" spans="1:15" x14ac:dyDescent="0.25">
      <c r="A103" s="200" t="s">
        <v>44</v>
      </c>
      <c r="B103" s="201"/>
      <c r="C103" s="64">
        <f t="shared" si="6"/>
        <v>0</v>
      </c>
      <c r="D103" s="23"/>
      <c r="E103" s="23"/>
      <c r="F103" s="23"/>
      <c r="G103" s="23"/>
      <c r="H103" s="24"/>
      <c r="J103" s="63" t="str">
        <f t="shared" ref="J103:O103" si="9">IF(C103&gt;C100,"Er","")</f>
        <v/>
      </c>
      <c r="K103" s="63" t="str">
        <f t="shared" si="9"/>
        <v/>
      </c>
      <c r="L103" s="63" t="str">
        <f t="shared" si="9"/>
        <v/>
      </c>
      <c r="M103" s="63" t="str">
        <f t="shared" si="9"/>
        <v/>
      </c>
      <c r="N103" s="63" t="str">
        <f t="shared" si="9"/>
        <v/>
      </c>
      <c r="O103" s="63" t="str">
        <f t="shared" si="9"/>
        <v/>
      </c>
    </row>
    <row r="104" spans="1:15" x14ac:dyDescent="0.25">
      <c r="A104" s="200" t="s">
        <v>45</v>
      </c>
      <c r="B104" s="201"/>
      <c r="C104" s="64">
        <f t="shared" si="6"/>
        <v>4</v>
      </c>
      <c r="D104" s="23">
        <v>3</v>
      </c>
      <c r="E104" s="23">
        <v>1</v>
      </c>
      <c r="F104" s="23"/>
      <c r="G104" s="23"/>
      <c r="H104" s="24"/>
      <c r="J104" s="63" t="str">
        <f t="shared" ref="J104:O104" si="10">IF(C104&gt;C100,"Er","")</f>
        <v/>
      </c>
      <c r="K104" s="63" t="str">
        <f t="shared" si="10"/>
        <v/>
      </c>
      <c r="L104" s="63" t="str">
        <f t="shared" si="10"/>
        <v/>
      </c>
      <c r="M104" s="63" t="str">
        <f t="shared" si="10"/>
        <v/>
      </c>
      <c r="N104" s="63" t="str">
        <f t="shared" si="10"/>
        <v/>
      </c>
      <c r="O104" s="63" t="str">
        <f t="shared" si="10"/>
        <v/>
      </c>
    </row>
    <row r="105" spans="1:15" x14ac:dyDescent="0.25">
      <c r="A105" s="200" t="s">
        <v>46</v>
      </c>
      <c r="B105" s="201"/>
      <c r="C105" s="64">
        <f t="shared" si="6"/>
        <v>444</v>
      </c>
      <c r="D105" s="23">
        <v>110</v>
      </c>
      <c r="E105" s="23">
        <v>106</v>
      </c>
      <c r="F105" s="23">
        <v>82</v>
      </c>
      <c r="G105" s="23">
        <v>67</v>
      </c>
      <c r="H105" s="24">
        <v>79</v>
      </c>
      <c r="J105" s="63" t="str">
        <f t="shared" ref="J105:O105" si="11">IF(C105&gt;C99,"Er","")</f>
        <v/>
      </c>
      <c r="K105" s="63" t="str">
        <f t="shared" si="11"/>
        <v/>
      </c>
      <c r="L105" s="63" t="str">
        <f t="shared" si="11"/>
        <v/>
      </c>
      <c r="M105" s="63" t="str">
        <f t="shared" si="11"/>
        <v/>
      </c>
      <c r="N105" s="63" t="str">
        <f t="shared" si="11"/>
        <v/>
      </c>
      <c r="O105" s="63" t="str">
        <f t="shared" si="11"/>
        <v/>
      </c>
    </row>
    <row r="106" spans="1:15" x14ac:dyDescent="0.25">
      <c r="A106" s="200" t="s">
        <v>47</v>
      </c>
      <c r="B106" s="201"/>
      <c r="C106" s="64">
        <f t="shared" si="6"/>
        <v>444</v>
      </c>
      <c r="D106" s="23">
        <v>110</v>
      </c>
      <c r="E106" s="23">
        <v>106</v>
      </c>
      <c r="F106" s="23">
        <v>82</v>
      </c>
      <c r="G106" s="23">
        <v>67</v>
      </c>
      <c r="H106" s="24">
        <v>79</v>
      </c>
      <c r="J106" s="63" t="str">
        <f t="shared" ref="J106:O106" si="12">IF(C106&gt;C105,"Er","")</f>
        <v/>
      </c>
      <c r="K106" s="63" t="str">
        <f t="shared" si="12"/>
        <v/>
      </c>
      <c r="L106" s="63" t="str">
        <f t="shared" si="12"/>
        <v/>
      </c>
      <c r="M106" s="63" t="str">
        <f t="shared" si="12"/>
        <v/>
      </c>
      <c r="N106" s="63" t="str">
        <f t="shared" si="12"/>
        <v/>
      </c>
      <c r="O106" s="63" t="str">
        <f t="shared" si="12"/>
        <v/>
      </c>
    </row>
    <row r="107" spans="1:15" customFormat="1" ht="16.5" customHeight="1" thickBot="1" x14ac:dyDescent="0.3">
      <c r="A107" s="200" t="s">
        <v>48</v>
      </c>
      <c r="B107" s="201"/>
      <c r="C107" s="15">
        <f t="shared" si="6"/>
        <v>0</v>
      </c>
      <c r="D107" s="16"/>
      <c r="E107" s="16"/>
      <c r="F107" s="16"/>
      <c r="G107" s="16"/>
      <c r="H107" s="17"/>
      <c r="J107" s="63" t="str">
        <f t="shared" ref="J107:O107" si="13">IF(C107&gt;C105,"Er","")</f>
        <v/>
      </c>
      <c r="K107" s="63" t="str">
        <f t="shared" si="13"/>
        <v/>
      </c>
      <c r="L107" s="63" t="str">
        <f t="shared" si="13"/>
        <v/>
      </c>
      <c r="M107" s="63" t="str">
        <f t="shared" si="13"/>
        <v/>
      </c>
      <c r="N107" s="63" t="str">
        <f t="shared" si="13"/>
        <v/>
      </c>
      <c r="O107" s="63" t="str">
        <f t="shared" si="13"/>
        <v/>
      </c>
    </row>
    <row r="108" spans="1:15" x14ac:dyDescent="0.25">
      <c r="A108" s="1"/>
    </row>
    <row r="109" spans="1:15" ht="18.75" x14ac:dyDescent="0.25">
      <c r="A109" s="1"/>
      <c r="C109" s="204" t="s">
        <v>118</v>
      </c>
      <c r="D109" s="204"/>
      <c r="E109" s="204"/>
      <c r="F109" s="204"/>
      <c r="G109" s="204"/>
      <c r="H109" s="204"/>
    </row>
    <row r="110" spans="1:15" ht="18.75" x14ac:dyDescent="0.25">
      <c r="A110" s="1"/>
      <c r="C110" s="205" t="s">
        <v>116</v>
      </c>
      <c r="D110" s="205"/>
      <c r="E110" s="205"/>
      <c r="F110" s="205"/>
      <c r="G110" s="205"/>
      <c r="H110" s="205"/>
    </row>
    <row r="111" spans="1:15" x14ac:dyDescent="0.25">
      <c r="A111" s="1"/>
      <c r="C111" s="207" t="s">
        <v>119</v>
      </c>
      <c r="D111" s="207"/>
      <c r="E111" s="207"/>
      <c r="F111" s="207"/>
      <c r="G111" s="207"/>
      <c r="H111" s="207"/>
    </row>
    <row r="112" spans="1:15" ht="18.75" customHeight="1" x14ac:dyDescent="0.25">
      <c r="A112" s="1"/>
      <c r="C112" s="207"/>
      <c r="D112" s="207"/>
      <c r="E112" s="207"/>
      <c r="F112" s="207"/>
      <c r="G112" s="207"/>
      <c r="H112" s="207"/>
    </row>
    <row r="113" spans="1:8" ht="18.75" customHeight="1" x14ac:dyDescent="0.25">
      <c r="A113" s="1"/>
      <c r="C113" s="207"/>
      <c r="D113" s="207"/>
      <c r="E113" s="207"/>
      <c r="F113" s="207"/>
      <c r="G113" s="207"/>
      <c r="H113" s="207"/>
    </row>
    <row r="114" spans="1:8" ht="18.75" customHeight="1" x14ac:dyDescent="0.25">
      <c r="A114" s="1"/>
      <c r="C114" s="207"/>
      <c r="D114" s="207"/>
      <c r="E114" s="207"/>
      <c r="F114" s="207"/>
      <c r="G114" s="207"/>
      <c r="H114" s="207"/>
    </row>
    <row r="115" spans="1:8" ht="8.25" customHeight="1" x14ac:dyDescent="0.25">
      <c r="A115" s="1"/>
      <c r="C115" s="207"/>
      <c r="D115" s="207"/>
      <c r="E115" s="207"/>
      <c r="F115" s="207"/>
      <c r="G115" s="207"/>
      <c r="H115" s="207"/>
    </row>
    <row r="116" spans="1:8" ht="18.75" x14ac:dyDescent="0.3">
      <c r="A116" s="1"/>
      <c r="C116" s="206" t="s">
        <v>117</v>
      </c>
      <c r="D116" s="206"/>
      <c r="E116" s="206"/>
      <c r="F116" s="206"/>
      <c r="G116" s="206"/>
      <c r="H116" s="206"/>
    </row>
    <row r="117" spans="1:8" x14ac:dyDescent="0.25">
      <c r="A117" s="1"/>
    </row>
    <row r="118" spans="1:8" x14ac:dyDescent="0.25">
      <c r="A118" s="1"/>
    </row>
    <row r="119" spans="1:8" x14ac:dyDescent="0.25">
      <c r="A119" s="1"/>
    </row>
    <row r="120" spans="1:8" x14ac:dyDescent="0.25">
      <c r="A120" s="1"/>
    </row>
    <row r="121" spans="1:8" x14ac:dyDescent="0.25">
      <c r="A121" s="1"/>
    </row>
    <row r="122" spans="1:8" x14ac:dyDescent="0.25">
      <c r="A122" s="1"/>
    </row>
    <row r="123" spans="1:8" x14ac:dyDescent="0.25">
      <c r="A123" s="1"/>
    </row>
    <row r="124" spans="1:8" x14ac:dyDescent="0.25">
      <c r="A124" s="1"/>
    </row>
    <row r="125" spans="1:8" x14ac:dyDescent="0.25">
      <c r="A125" s="1"/>
    </row>
    <row r="126" spans="1:8" x14ac:dyDescent="0.25">
      <c r="A126" s="1"/>
    </row>
    <row r="127" spans="1:8" x14ac:dyDescent="0.25">
      <c r="A127" s="1"/>
    </row>
    <row r="128" spans="1:8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</sheetData>
  <mergeCells count="105">
    <mergeCell ref="A107:B107"/>
    <mergeCell ref="C109:H109"/>
    <mergeCell ref="C110:H110"/>
    <mergeCell ref="C116:H116"/>
    <mergeCell ref="C111:H115"/>
    <mergeCell ref="A102:B102"/>
    <mergeCell ref="A103:B103"/>
    <mergeCell ref="A104:B104"/>
    <mergeCell ref="A105:B105"/>
    <mergeCell ref="A106:B106"/>
    <mergeCell ref="A96:B96"/>
    <mergeCell ref="A97:B97"/>
    <mergeCell ref="A98:B98"/>
    <mergeCell ref="A100:B100"/>
    <mergeCell ref="A101:B101"/>
    <mergeCell ref="A91:B91"/>
    <mergeCell ref="A92:B92"/>
    <mergeCell ref="A93:B93"/>
    <mergeCell ref="A94:B94"/>
    <mergeCell ref="A95:B95"/>
    <mergeCell ref="A86:B86"/>
    <mergeCell ref="A87:B87"/>
    <mergeCell ref="A88:B88"/>
    <mergeCell ref="A89:B89"/>
    <mergeCell ref="A90:B90"/>
    <mergeCell ref="A81:B81"/>
    <mergeCell ref="A82:B82"/>
    <mergeCell ref="A83:B83"/>
    <mergeCell ref="A84:B84"/>
    <mergeCell ref="A85:B85"/>
    <mergeCell ref="A76:B76"/>
    <mergeCell ref="A77:B77"/>
    <mergeCell ref="A78:B78"/>
    <mergeCell ref="A79:B79"/>
    <mergeCell ref="A80:B80"/>
    <mergeCell ref="A71:B71"/>
    <mergeCell ref="A72:B72"/>
    <mergeCell ref="A73:B73"/>
    <mergeCell ref="A74:B74"/>
    <mergeCell ref="A75:B75"/>
    <mergeCell ref="A66:B66"/>
    <mergeCell ref="A67:B67"/>
    <mergeCell ref="A68:B68"/>
    <mergeCell ref="A69:B69"/>
    <mergeCell ref="A70:B70"/>
    <mergeCell ref="A61:B61"/>
    <mergeCell ref="A62:B62"/>
    <mergeCell ref="A63:B63"/>
    <mergeCell ref="A64:B64"/>
    <mergeCell ref="A65:B65"/>
    <mergeCell ref="A56:B56"/>
    <mergeCell ref="A57:B57"/>
    <mergeCell ref="A58:B58"/>
    <mergeCell ref="A59:B59"/>
    <mergeCell ref="A60:B60"/>
    <mergeCell ref="A51:B51"/>
    <mergeCell ref="A52:B52"/>
    <mergeCell ref="A53:B53"/>
    <mergeCell ref="A54:B54"/>
    <mergeCell ref="A55:B55"/>
    <mergeCell ref="A46:B46"/>
    <mergeCell ref="A47:B47"/>
    <mergeCell ref="A48:B48"/>
    <mergeCell ref="A49:B49"/>
    <mergeCell ref="A50:B50"/>
    <mergeCell ref="A41:B41"/>
    <mergeCell ref="A42:B42"/>
    <mergeCell ref="A43:B43"/>
    <mergeCell ref="A44:B44"/>
    <mergeCell ref="A45:B45"/>
    <mergeCell ref="A36:B36"/>
    <mergeCell ref="A37:B37"/>
    <mergeCell ref="A38:B38"/>
    <mergeCell ref="A39:B39"/>
    <mergeCell ref="A40:B40"/>
    <mergeCell ref="A31:B31"/>
    <mergeCell ref="A32:B32"/>
    <mergeCell ref="A33:B33"/>
    <mergeCell ref="A34:B34"/>
    <mergeCell ref="A35:B35"/>
    <mergeCell ref="A26:B26"/>
    <mergeCell ref="A27:B27"/>
    <mergeCell ref="A28:B28"/>
    <mergeCell ref="A29:B29"/>
    <mergeCell ref="A30:B30"/>
    <mergeCell ref="A21:B21"/>
    <mergeCell ref="A22:B22"/>
    <mergeCell ref="A23:B23"/>
    <mergeCell ref="A25:B25"/>
    <mergeCell ref="A18:B18"/>
    <mergeCell ref="A19:B19"/>
    <mergeCell ref="A20:B20"/>
    <mergeCell ref="A12:B13"/>
    <mergeCell ref="A7:A8"/>
    <mergeCell ref="A1:B1"/>
    <mergeCell ref="A2:B2"/>
    <mergeCell ref="A3:B3"/>
    <mergeCell ref="A5:H5"/>
    <mergeCell ref="A4:H4"/>
    <mergeCell ref="A6:H6"/>
    <mergeCell ref="C12:C13"/>
    <mergeCell ref="D12:H12"/>
    <mergeCell ref="D7:H7"/>
    <mergeCell ref="C7:C8"/>
    <mergeCell ref="B7:B8"/>
  </mergeCells>
  <phoneticPr fontId="0" type="noConversion"/>
  <dataValidations count="4">
    <dataValidation allowBlank="1" showInputMessage="1" showErrorMessage="1" errorTitle="Lçi nhËp d÷ liÖu" error="ChØ nhËp d÷ liÖu kiÓu sè, kh«ng nhËp ch÷." sqref="D63:H63 C99:H99 D43:H43 D80:H80 C15:C96 D47:H47 D39:H39 D32:F34 D31:H31 D67:H67 E15:H15 D55:H55 D19:H19 G28:H30 D27:H27 D35:H35 D36:F38 D23:H23 D51:H51 D59:H59 C9:C10 E9:H10"/>
    <dataValidation type="whole" allowBlank="1" showInputMessage="1" showErrorMessage="1" errorTitle="Lçi nhËp d÷ liÖu" error="ChØ nhËp d÷ liÖu kiÓu sè, kh«ng nhËp ch÷." sqref="D15 D9:D10">
      <formula1>0</formula1>
      <formula2>100000</formula2>
    </dataValidation>
    <dataValidation type="whole" allowBlank="1" showInputMessage="1" showErrorMessage="1" errorTitle="Lỗi nhập dữ liệu" error="Chỉ nhập dữ liệu số tối đa 2000" sqref="D60:H62 D100:H107 D81:H96 D68:H79 D64:H66 D56:H58 D48:H50 D40:H42 G32:H34 D24:H26 D16:H18 D20:H22 D28:F30 G36:H38 D44:H46 D52:H54">
      <formula1>0</formula1>
      <formula2>2000</formula2>
    </dataValidation>
    <dataValidation type="whole" allowBlank="1" showInputMessage="1" showErrorMessage="1" errorTitle="Lçi nhËp d÷ liÖu" error="ChØ nhËp d÷ liÖu kiÓu sè, kh«ng nhËp ch÷." sqref="C100:C107">
      <formula1>0</formula1>
      <formula2>1000000</formula2>
    </dataValidation>
  </dataValidations>
  <pageMargins left="0.74803149606299213" right="0.23622047244094491" top="0.51181102362204722" bottom="0.51181102362204722" header="0" footer="0.23622047244094491"/>
  <pageSetup paperSize="9" scale="90" orientation="portrait" verticalDpi="300" r:id="rId1"/>
  <headerFooter alignWithMargins="0">
    <oddFooter>&amp;L&amp;"Times New Roman,Regular"&amp;10Phiên bản 4.0.1&amp;C&amp;"Times New Roman,Regular"&amp;10Cuối năm&amp;R&amp;"Times New Roman,Regular"&amp;10&amp;A.&amp;P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B1:AB45"/>
  <sheetViews>
    <sheetView showGridLines="0" showZeros="0" topLeftCell="A13" zoomScaleNormal="100" workbookViewId="0">
      <selection activeCell="L44" sqref="L44 L44"/>
    </sheetView>
  </sheetViews>
  <sheetFormatPr defaultColWidth="9" defaultRowHeight="15.75" x14ac:dyDescent="0.25"/>
  <cols>
    <col min="1" max="1" width="1.625" style="1" customWidth="1"/>
    <col min="2" max="2" width="5.75" style="72" hidden="1" customWidth="1"/>
    <col min="3" max="3" width="27.875" style="1" customWidth="1"/>
    <col min="4" max="5" width="6.625" style="1" customWidth="1"/>
    <col min="6" max="6" width="8.375" style="1" hidden="1" customWidth="1"/>
    <col min="7" max="12" width="6.625" style="1" customWidth="1"/>
    <col min="13" max="13" width="8.5" style="1" hidden="1" customWidth="1"/>
    <col min="14" max="15" width="6.625" style="1" hidden="1" customWidth="1"/>
    <col min="16" max="17" width="6.625" style="1" customWidth="1"/>
    <col min="18" max="18" width="1.625" style="1" customWidth="1"/>
    <col min="19" max="28" width="2.625" style="6" customWidth="1"/>
    <col min="29" max="29" width="9" style="1" customWidth="1"/>
    <col min="30" max="16384" width="9" style="1"/>
  </cols>
  <sheetData>
    <row r="1" spans="2:28" customFormat="1" ht="18" customHeight="1" thickBot="1" x14ac:dyDescent="0.35">
      <c r="C1" s="3" t="s">
        <v>49</v>
      </c>
      <c r="D1" s="4"/>
    </row>
    <row r="2" spans="2:28" x14ac:dyDescent="0.25">
      <c r="C2" s="116" t="s">
        <v>50</v>
      </c>
      <c r="D2" s="134" t="s">
        <v>0</v>
      </c>
      <c r="E2" s="134" t="s">
        <v>51</v>
      </c>
      <c r="F2" s="65"/>
      <c r="G2" s="131" t="s">
        <v>52</v>
      </c>
      <c r="H2" s="132"/>
      <c r="I2" s="132"/>
      <c r="J2" s="132"/>
      <c r="K2" s="132"/>
      <c r="L2" s="133"/>
      <c r="M2" s="25"/>
      <c r="N2" s="25"/>
      <c r="O2" s="25"/>
      <c r="P2" s="137" t="s">
        <v>53</v>
      </c>
      <c r="Q2" s="138"/>
    </row>
    <row r="3" spans="2:28" x14ac:dyDescent="0.25">
      <c r="C3" s="130"/>
      <c r="D3" s="135"/>
      <c r="E3" s="135"/>
      <c r="F3" s="66"/>
      <c r="G3" s="139" t="s">
        <v>54</v>
      </c>
      <c r="H3" s="139"/>
      <c r="I3" s="139" t="s">
        <v>55</v>
      </c>
      <c r="J3" s="139"/>
      <c r="K3" s="139" t="s">
        <v>56</v>
      </c>
      <c r="L3" s="139"/>
      <c r="M3" s="68"/>
      <c r="N3" s="68"/>
      <c r="O3" s="68"/>
      <c r="P3" s="140" t="s">
        <v>8</v>
      </c>
      <c r="Q3" s="141" t="s">
        <v>57</v>
      </c>
    </row>
    <row r="4" spans="2:28" x14ac:dyDescent="0.25">
      <c r="C4" s="117"/>
      <c r="D4" s="136"/>
      <c r="E4" s="136"/>
      <c r="F4" s="69"/>
      <c r="G4" s="67" t="s">
        <v>0</v>
      </c>
      <c r="H4" s="67" t="s">
        <v>7</v>
      </c>
      <c r="I4" s="67" t="s">
        <v>0</v>
      </c>
      <c r="J4" s="67" t="s">
        <v>7</v>
      </c>
      <c r="K4" s="67" t="s">
        <v>0</v>
      </c>
      <c r="L4" s="67" t="s">
        <v>7</v>
      </c>
      <c r="M4" s="69"/>
      <c r="N4" s="69"/>
      <c r="O4" s="69"/>
      <c r="P4" s="136"/>
      <c r="Q4" s="142"/>
    </row>
    <row r="5" spans="2:28" x14ac:dyDescent="0.25">
      <c r="C5" s="70" t="s">
        <v>58</v>
      </c>
      <c r="D5" s="18">
        <f>SUM(D7,D26,D32)</f>
        <v>0</v>
      </c>
      <c r="E5" s="18">
        <f>SUM(E7,E26,E32)</f>
        <v>0</v>
      </c>
      <c r="F5" s="18"/>
      <c r="G5" s="18">
        <f t="shared" ref="G5:Q5" si="0">SUM(G7,G26,G32)</f>
        <v>0</v>
      </c>
      <c r="H5" s="18">
        <f t="shared" si="0"/>
        <v>0</v>
      </c>
      <c r="I5" s="18">
        <f t="shared" si="0"/>
        <v>0</v>
      </c>
      <c r="J5" s="18">
        <f t="shared" si="0"/>
        <v>0</v>
      </c>
      <c r="K5" s="71">
        <f t="shared" si="0"/>
        <v>0</v>
      </c>
      <c r="L5" s="71">
        <f t="shared" si="0"/>
        <v>0</v>
      </c>
      <c r="M5" s="71">
        <f t="shared" si="0"/>
        <v>0</v>
      </c>
      <c r="N5" s="71">
        <f t="shared" si="0"/>
        <v>0</v>
      </c>
      <c r="O5" s="71">
        <f t="shared" si="0"/>
        <v>0</v>
      </c>
      <c r="P5" s="18">
        <f t="shared" si="0"/>
        <v>0</v>
      </c>
      <c r="Q5" s="37">
        <f t="shared" si="0"/>
        <v>0</v>
      </c>
      <c r="S5" s="2"/>
      <c r="T5" s="2"/>
      <c r="U5" s="2"/>
      <c r="V5" s="2"/>
      <c r="W5" s="2"/>
      <c r="X5" s="2"/>
      <c r="Y5" s="2"/>
      <c r="Z5" s="2"/>
      <c r="AA5" s="2"/>
      <c r="AB5" s="2"/>
    </row>
    <row r="6" spans="2:28" s="72" customFormat="1" hidden="1" x14ac:dyDescent="0.25">
      <c r="B6" s="72" t="s">
        <v>59</v>
      </c>
      <c r="C6" s="73"/>
      <c r="D6" s="74" t="s">
        <v>60</v>
      </c>
      <c r="E6" s="74" t="s">
        <v>61</v>
      </c>
      <c r="F6" s="75"/>
      <c r="G6" s="74" t="s">
        <v>62</v>
      </c>
      <c r="H6" s="74" t="s">
        <v>63</v>
      </c>
      <c r="I6" s="74" t="s">
        <v>64</v>
      </c>
      <c r="J6" s="74" t="s">
        <v>65</v>
      </c>
      <c r="K6" s="76" t="s">
        <v>66</v>
      </c>
      <c r="L6" s="76" t="s">
        <v>67</v>
      </c>
      <c r="M6" s="75"/>
      <c r="N6" s="76"/>
      <c r="O6" s="76"/>
      <c r="P6" s="74" t="s">
        <v>68</v>
      </c>
      <c r="Q6" s="77" t="s">
        <v>69</v>
      </c>
      <c r="S6" s="78"/>
      <c r="T6" s="78"/>
      <c r="U6" s="78"/>
      <c r="V6" s="78"/>
      <c r="W6" s="78"/>
      <c r="X6" s="78"/>
      <c r="Y6" s="78"/>
      <c r="Z6" s="78"/>
      <c r="AA6" s="78"/>
      <c r="AB6" s="78"/>
    </row>
    <row r="7" spans="2:28" x14ac:dyDescent="0.25">
      <c r="B7" s="79">
        <v>1159</v>
      </c>
      <c r="C7" s="80" t="s">
        <v>70</v>
      </c>
      <c r="D7" s="18">
        <f>SUM(D8:D12)</f>
        <v>0</v>
      </c>
      <c r="E7" s="26">
        <f>SUM(E8:E12)</f>
        <v>0</v>
      </c>
      <c r="F7" s="81" t="s">
        <v>71</v>
      </c>
      <c r="G7" s="26">
        <f t="shared" ref="G7:L7" si="1">SUM(G8:G12)</f>
        <v>0</v>
      </c>
      <c r="H7" s="26">
        <f t="shared" si="1"/>
        <v>0</v>
      </c>
      <c r="I7" s="26">
        <f t="shared" si="1"/>
        <v>0</v>
      </c>
      <c r="J7" s="26">
        <f t="shared" si="1"/>
        <v>0</v>
      </c>
      <c r="K7" s="26">
        <f t="shared" si="1"/>
        <v>0</v>
      </c>
      <c r="L7" s="26">
        <f t="shared" si="1"/>
        <v>0</v>
      </c>
      <c r="M7" s="81" t="s">
        <v>71</v>
      </c>
      <c r="N7" s="26">
        <f>SUM(N8:N12)</f>
        <v>0</v>
      </c>
      <c r="O7" s="26">
        <f>SUM(O8:O12)</f>
        <v>0</v>
      </c>
      <c r="P7" s="26">
        <f>SUM(P8:P12)</f>
        <v>0</v>
      </c>
      <c r="Q7" s="27">
        <f>SUM(Q8:Q12)</f>
        <v>0</v>
      </c>
      <c r="S7" s="5" t="str">
        <f t="shared" ref="S7:S12" si="2">IF(OR(D7&lt;E7,D7&lt;P7),"Er","")</f>
        <v/>
      </c>
      <c r="T7" s="5" t="str">
        <f t="shared" ref="T7:T12" si="3">IF(E7&gt;D7,"Er","")</f>
        <v/>
      </c>
      <c r="U7" s="5" t="str">
        <f>IF(G7&lt;H7,"Er","")</f>
        <v/>
      </c>
      <c r="V7" s="5" t="str">
        <f>IF(H7&gt;G7,"Er","")</f>
        <v/>
      </c>
      <c r="W7" s="5" t="str">
        <f>IF(I7&lt;J7,"Er","")</f>
        <v/>
      </c>
      <c r="X7" s="5" t="str">
        <f>IF(J7&gt;I7,"Er","")</f>
        <v/>
      </c>
      <c r="Y7" s="5" t="str">
        <f>IF(K7&lt;L7,"Er","")</f>
        <v/>
      </c>
      <c r="Z7" s="5" t="str">
        <f>IF(L7&gt;K7,"Er","")</f>
        <v/>
      </c>
      <c r="AA7" s="5" t="str">
        <f>IF(OR(P7&gt;D7,P7&lt;Q7),"Er","")</f>
        <v/>
      </c>
      <c r="AB7" s="5" t="str">
        <f>IF(OR(Q7&gt;P7,Q7&gt;E7),"Er","")</f>
        <v/>
      </c>
    </row>
    <row r="8" spans="2:28" x14ac:dyDescent="0.25">
      <c r="B8" s="79">
        <v>1160</v>
      </c>
      <c r="C8" s="82" t="s">
        <v>72</v>
      </c>
      <c r="D8" s="7">
        <f t="shared" ref="D8:E12" si="4">SUM(G8,I8,K8)</f>
        <v>0</v>
      </c>
      <c r="E8" s="7">
        <f t="shared" si="4"/>
        <v>0</v>
      </c>
      <c r="F8" s="83">
        <v>1</v>
      </c>
      <c r="G8" s="13"/>
      <c r="H8" s="13"/>
      <c r="I8" s="13"/>
      <c r="J8" s="13"/>
      <c r="K8" s="13"/>
      <c r="L8" s="13"/>
      <c r="M8" s="84">
        <v>1</v>
      </c>
      <c r="N8" s="13" t="str">
        <f t="shared" ref="N8:N24" si="5">IF(SUM(D8)&lt;&gt;0, SUM(D8), "")</f>
        <v/>
      </c>
      <c r="O8" s="13" t="str">
        <f t="shared" ref="O8:O24" si="6">IF(SUM(E8)&lt;&gt;0, SUM(E8), "")</f>
        <v/>
      </c>
      <c r="P8" s="13"/>
      <c r="Q8" s="14"/>
      <c r="S8" s="5" t="str">
        <f t="shared" si="2"/>
        <v/>
      </c>
      <c r="T8" s="5" t="str">
        <f t="shared" si="3"/>
        <v/>
      </c>
      <c r="U8" s="5" t="str">
        <f>IF(G8&gt;G7,"Er","")</f>
        <v/>
      </c>
      <c r="V8" s="5" t="str">
        <f>IF(OR(H8&gt;H7,H8&gt;G8),"Er","")</f>
        <v/>
      </c>
      <c r="W8" s="5" t="str">
        <f>IF(I8&gt;I7,"Er","")</f>
        <v/>
      </c>
      <c r="X8" s="5" t="str">
        <f>IF(OR(J8&gt;I8,J8&gt;J7),"Er","")</f>
        <v/>
      </c>
      <c r="Y8" s="5" t="str">
        <f>IF(K8&gt;K7,"Er","")</f>
        <v/>
      </c>
      <c r="Z8" s="5" t="str">
        <f>IF(OR(L8&gt;K8,L8&gt;L7),"Er","")</f>
        <v/>
      </c>
      <c r="AA8" s="5" t="str">
        <f>IF(OR(P8&gt;D8,P8&gt;P7,P8&lt;Q8),"Er","")</f>
        <v/>
      </c>
      <c r="AB8" s="5" t="str">
        <f>IF(OR(Q8&gt;P8,Q8&gt;E8,Q8&gt;Q7),"Er","")</f>
        <v/>
      </c>
    </row>
    <row r="9" spans="2:28" x14ac:dyDescent="0.25">
      <c r="B9" s="79">
        <v>1161</v>
      </c>
      <c r="C9" s="85" t="s">
        <v>73</v>
      </c>
      <c r="D9" s="12">
        <f t="shared" si="4"/>
        <v>0</v>
      </c>
      <c r="E9" s="12">
        <f t="shared" si="4"/>
        <v>0</v>
      </c>
      <c r="F9" s="86">
        <v>2</v>
      </c>
      <c r="G9" s="13"/>
      <c r="H9" s="13"/>
      <c r="I9" s="13"/>
      <c r="J9" s="13"/>
      <c r="K9" s="13"/>
      <c r="L9" s="13"/>
      <c r="M9" s="87">
        <v>2</v>
      </c>
      <c r="N9" s="13" t="str">
        <f t="shared" si="5"/>
        <v/>
      </c>
      <c r="O9" s="13" t="str">
        <f t="shared" si="6"/>
        <v/>
      </c>
      <c r="P9" s="13"/>
      <c r="Q9" s="14"/>
      <c r="S9" s="5" t="str">
        <f t="shared" si="2"/>
        <v/>
      </c>
      <c r="T9" s="5" t="str">
        <f t="shared" si="3"/>
        <v/>
      </c>
      <c r="U9" s="5" t="str">
        <f>IF(G9&gt;G7,"Er","")</f>
        <v/>
      </c>
      <c r="V9" s="5" t="str">
        <f>IF(OR(H9&gt;H7,H9&gt;G9),"Er","")</f>
        <v/>
      </c>
      <c r="W9" s="5" t="str">
        <f>IF(I9&gt;I7,"Er","")</f>
        <v/>
      </c>
      <c r="X9" s="5" t="str">
        <f>IF(OR(J9&gt;I9,J9&gt;J7),"Er","")</f>
        <v/>
      </c>
      <c r="Y9" s="5" t="str">
        <f>IF(K9&gt;K7,"Er","")</f>
        <v/>
      </c>
      <c r="Z9" s="5" t="str">
        <f>IF(OR(L9&gt;K9,L9&gt;L7),"Er","")</f>
        <v/>
      </c>
      <c r="AA9" s="5" t="str">
        <f>IF(OR(P9&gt;D9,P9&gt;P7,P9&lt;Q9),"Er","")</f>
        <v/>
      </c>
      <c r="AB9" s="5" t="str">
        <f>IF(OR(Q9&gt;P9,Q9&gt;E9,Q9&gt;Q7),"Er","")</f>
        <v/>
      </c>
    </row>
    <row r="10" spans="2:28" x14ac:dyDescent="0.25">
      <c r="B10" s="79">
        <v>1162</v>
      </c>
      <c r="C10" s="85" t="s">
        <v>74</v>
      </c>
      <c r="D10" s="12">
        <f t="shared" si="4"/>
        <v>0</v>
      </c>
      <c r="E10" s="12">
        <f t="shared" si="4"/>
        <v>0</v>
      </c>
      <c r="F10" s="88">
        <v>3</v>
      </c>
      <c r="G10" s="13"/>
      <c r="H10" s="13"/>
      <c r="I10" s="13"/>
      <c r="J10" s="13"/>
      <c r="K10" s="13"/>
      <c r="L10" s="13"/>
      <c r="M10" s="89">
        <v>3</v>
      </c>
      <c r="N10" s="13" t="str">
        <f t="shared" si="5"/>
        <v/>
      </c>
      <c r="O10" s="13" t="str">
        <f t="shared" si="6"/>
        <v/>
      </c>
      <c r="P10" s="13"/>
      <c r="Q10" s="14"/>
      <c r="S10" s="5" t="str">
        <f t="shared" si="2"/>
        <v/>
      </c>
      <c r="T10" s="5" t="str">
        <f t="shared" si="3"/>
        <v/>
      </c>
      <c r="U10" s="5" t="str">
        <f>IF(G10&gt;G7,"Er","")</f>
        <v/>
      </c>
      <c r="V10" s="5" t="str">
        <f>IF(OR(H10&gt;H7,H10&gt;G10),"Er","")</f>
        <v/>
      </c>
      <c r="W10" s="5" t="str">
        <f>IF(I10&gt;I7,"Er","")</f>
        <v/>
      </c>
      <c r="X10" s="5" t="str">
        <f>IF(OR(J10&gt;I10,J10&gt;J7),"Er","")</f>
        <v/>
      </c>
      <c r="Y10" s="5" t="str">
        <f>IF(K10&gt;K7,"Er","")</f>
        <v/>
      </c>
      <c r="Z10" s="5" t="str">
        <f>IF(OR(L10&gt;K10,L10&gt;L7),"Er","")</f>
        <v/>
      </c>
      <c r="AA10" s="5" t="str">
        <f>IF(OR(P10&gt;D10,P10&gt;P7,P10&lt;Q10),"Er","")</f>
        <v/>
      </c>
      <c r="AB10" s="5" t="str">
        <f>IF(OR(Q10&gt;P10,Q10&gt;E10,Q10&gt;Q7),"Er","")</f>
        <v/>
      </c>
    </row>
    <row r="11" spans="2:28" x14ac:dyDescent="0.25">
      <c r="B11" s="79">
        <v>1163</v>
      </c>
      <c r="C11" s="90" t="s">
        <v>75</v>
      </c>
      <c r="D11" s="12">
        <f t="shared" si="4"/>
        <v>0</v>
      </c>
      <c r="E11" s="12">
        <f t="shared" si="4"/>
        <v>0</v>
      </c>
      <c r="F11" s="88">
        <v>4</v>
      </c>
      <c r="G11" s="23"/>
      <c r="H11" s="23"/>
      <c r="I11" s="23"/>
      <c r="J11" s="23"/>
      <c r="K11" s="23"/>
      <c r="L11" s="23"/>
      <c r="M11" s="89">
        <v>4</v>
      </c>
      <c r="N11" s="13" t="str">
        <f t="shared" si="5"/>
        <v/>
      </c>
      <c r="O11" s="13" t="str">
        <f t="shared" si="6"/>
        <v/>
      </c>
      <c r="P11" s="23"/>
      <c r="Q11" s="24"/>
      <c r="S11" s="5" t="str">
        <f t="shared" si="2"/>
        <v/>
      </c>
      <c r="T11" s="5" t="str">
        <f t="shared" si="3"/>
        <v/>
      </c>
      <c r="U11" s="5" t="str">
        <f>IF(G11&gt;G7,"Er","")</f>
        <v/>
      </c>
      <c r="V11" s="5" t="str">
        <f>IF(OR(H11&gt;H7,H11&gt;G11),"Er","")</f>
        <v/>
      </c>
      <c r="W11" s="5" t="str">
        <f>IF(I11&gt;I7,"Er","")</f>
        <v/>
      </c>
      <c r="X11" s="5" t="str">
        <f>IF(OR(J11&gt;I11,J11&gt;J7),"Er","")</f>
        <v/>
      </c>
      <c r="Y11" s="5" t="str">
        <f>IF(K11&gt;K7,"Er","")</f>
        <v/>
      </c>
      <c r="Z11" s="5" t="str">
        <f>IF(OR(L11&gt;K11,L11&gt;L7),"Er","")</f>
        <v/>
      </c>
      <c r="AA11" s="5" t="str">
        <f>IF(OR(P11&gt;D11,P11&gt;P7,P11&lt;Q11),"Er","")</f>
        <v/>
      </c>
      <c r="AB11" s="5" t="str">
        <f>IF(OR(Q11&gt;P11,Q11&gt;E11,Q11&gt;Q7),"Er","")</f>
        <v/>
      </c>
    </row>
    <row r="12" spans="2:28" x14ac:dyDescent="0.25">
      <c r="B12" s="79">
        <v>1164</v>
      </c>
      <c r="C12" s="91" t="s">
        <v>76</v>
      </c>
      <c r="D12" s="20">
        <f t="shared" si="4"/>
        <v>0</v>
      </c>
      <c r="E12" s="20">
        <f t="shared" si="4"/>
        <v>0</v>
      </c>
      <c r="F12" s="88">
        <v>5</v>
      </c>
      <c r="G12" s="21"/>
      <c r="H12" s="21"/>
      <c r="I12" s="21"/>
      <c r="J12" s="21"/>
      <c r="K12" s="21"/>
      <c r="L12" s="21"/>
      <c r="M12" s="89">
        <v>5</v>
      </c>
      <c r="N12" s="13" t="str">
        <f t="shared" si="5"/>
        <v/>
      </c>
      <c r="O12" s="13" t="str">
        <f t="shared" si="6"/>
        <v/>
      </c>
      <c r="P12" s="21"/>
      <c r="Q12" s="22"/>
      <c r="S12" s="5" t="str">
        <f t="shared" si="2"/>
        <v/>
      </c>
      <c r="T12" s="5" t="str">
        <f t="shared" si="3"/>
        <v/>
      </c>
      <c r="U12" s="5" t="str">
        <f>IF(G12&gt;G7,"Er","")</f>
        <v/>
      </c>
      <c r="V12" s="5" t="str">
        <f>IF(OR(H12&gt;H7,H12&gt;G12),"Er","")</f>
        <v/>
      </c>
      <c r="W12" s="5" t="str">
        <f>IF(I12&gt;I7,"Er","")</f>
        <v/>
      </c>
      <c r="X12" s="5" t="str">
        <f>IF(OR(J12&gt;I12,J12&gt;J7),"Er","")</f>
        <v/>
      </c>
      <c r="Y12" s="5" t="str">
        <f>IF(K12&gt;K7,"Er","")</f>
        <v/>
      </c>
      <c r="Z12" s="5" t="str">
        <f>IF(OR(L12&gt;K12,L12&gt;L7),"Er","")</f>
        <v/>
      </c>
      <c r="AA12" s="5" t="str">
        <f>IF(OR(P12&gt;D12,P12&gt;P7,P12&lt;Q12),"Er","")</f>
        <v/>
      </c>
      <c r="AB12" s="5" t="str">
        <f>IF(OR(Q12&gt;P12,Q12&gt;E12,Q12&gt;Q7),"Er","")</f>
        <v/>
      </c>
    </row>
    <row r="13" spans="2:28" x14ac:dyDescent="0.25">
      <c r="B13" s="79">
        <v>1165</v>
      </c>
      <c r="C13" s="92" t="s">
        <v>77</v>
      </c>
      <c r="D13" s="26">
        <f>SUM(D14:D18)</f>
        <v>0</v>
      </c>
      <c r="E13" s="26">
        <f>SUM(E14:E18)</f>
        <v>0</v>
      </c>
      <c r="F13" s="81" t="s">
        <v>78</v>
      </c>
      <c r="G13" s="26">
        <f t="shared" ref="G13:L13" si="7">G7</f>
        <v>0</v>
      </c>
      <c r="H13" s="26">
        <f t="shared" si="7"/>
        <v>0</v>
      </c>
      <c r="I13" s="26">
        <f t="shared" si="7"/>
        <v>0</v>
      </c>
      <c r="J13" s="26">
        <f t="shared" si="7"/>
        <v>0</v>
      </c>
      <c r="K13" s="26">
        <f t="shared" si="7"/>
        <v>0</v>
      </c>
      <c r="L13" s="26">
        <f t="shared" si="7"/>
        <v>0</v>
      </c>
      <c r="M13" s="81" t="s">
        <v>78</v>
      </c>
      <c r="N13" s="93" t="str">
        <f t="shared" si="5"/>
        <v/>
      </c>
      <c r="O13" s="93" t="str">
        <f t="shared" si="6"/>
        <v/>
      </c>
      <c r="P13" s="26">
        <f>P7</f>
        <v>0</v>
      </c>
      <c r="Q13" s="27">
        <f>Q7</f>
        <v>0</v>
      </c>
      <c r="S13" s="5" t="str">
        <f>IF(OR(D13&lt;E13,D13&lt;P13,D13&lt;&gt;D7),"Er","")</f>
        <v/>
      </c>
      <c r="T13" s="5" t="str">
        <f>IF(OR(E13&gt;D13,E13&lt;Q13,E13&lt;&gt;E7),"Er","")</f>
        <v/>
      </c>
      <c r="U13" s="5" t="str">
        <f t="shared" ref="U13:Z13" si="8">IF(AND(G13&lt;&gt;SUM(G14:G18),G13&lt;&gt;""),"Er","")</f>
        <v/>
      </c>
      <c r="V13" s="5" t="str">
        <f t="shared" si="8"/>
        <v/>
      </c>
      <c r="W13" s="5" t="str">
        <f t="shared" si="8"/>
        <v/>
      </c>
      <c r="X13" s="5" t="str">
        <f t="shared" si="8"/>
        <v/>
      </c>
      <c r="Y13" s="5" t="str">
        <f t="shared" si="8"/>
        <v/>
      </c>
      <c r="Z13" s="5" t="str">
        <f t="shared" si="8"/>
        <v/>
      </c>
      <c r="AA13" s="5" t="str">
        <f>IF(OR(P13&lt;Q13,P13&gt;D13,AND(P13&lt;&gt;SUM(P14:P18),P13&lt;&gt;"")),"Er","")</f>
        <v/>
      </c>
      <c r="AB13" s="5" t="str">
        <f>IF(OR(Q13&gt;P13,Q13&gt;E13,AND(Q13&lt;&gt;SUM(Q14:Q18),Q13&lt;&gt;"")),"Er","")</f>
        <v/>
      </c>
    </row>
    <row r="14" spans="2:28" x14ac:dyDescent="0.25">
      <c r="B14" s="79">
        <v>1166</v>
      </c>
      <c r="C14" s="94" t="s">
        <v>79</v>
      </c>
      <c r="D14" s="7">
        <f t="shared" ref="D14:E18" si="9">SUM(G14,I14,K14)</f>
        <v>0</v>
      </c>
      <c r="E14" s="7">
        <f t="shared" si="9"/>
        <v>0</v>
      </c>
      <c r="F14" s="83">
        <v>1</v>
      </c>
      <c r="G14" s="13"/>
      <c r="H14" s="13"/>
      <c r="I14" s="13"/>
      <c r="J14" s="13"/>
      <c r="K14" s="13"/>
      <c r="L14" s="13"/>
      <c r="M14" s="84">
        <v>1</v>
      </c>
      <c r="N14" s="13" t="str">
        <f t="shared" si="5"/>
        <v/>
      </c>
      <c r="O14" s="13" t="str">
        <f t="shared" si="6"/>
        <v/>
      </c>
      <c r="P14" s="13"/>
      <c r="Q14" s="14"/>
      <c r="S14" s="5" t="str">
        <f>IF(OR(D14&lt;E14,D14&lt;P14),"Er","")</f>
        <v/>
      </c>
      <c r="T14" s="5" t="str">
        <f>IF(E14&gt;D14,"Er","")</f>
        <v/>
      </c>
      <c r="U14" s="5" t="str">
        <f>IF(G14&gt;G13,"Er","")</f>
        <v/>
      </c>
      <c r="V14" s="5" t="str">
        <f>IF(OR(H14&gt;H13,H14&gt;G14),"Er","")</f>
        <v/>
      </c>
      <c r="W14" s="5" t="str">
        <f>IF(I14&gt;I13,"Er","")</f>
        <v/>
      </c>
      <c r="X14" s="5" t="str">
        <f>IF(OR(J14&gt;I14,J14&gt;J13),"Er","")</f>
        <v/>
      </c>
      <c r="Y14" s="5" t="str">
        <f>IF(K14&gt;K13,"Er","")</f>
        <v/>
      </c>
      <c r="Z14" s="5" t="str">
        <f>IF(OR(L14&gt;K14,L14&gt;L13),"Er","")</f>
        <v/>
      </c>
      <c r="AA14" s="5" t="str">
        <f>IF(OR(P14&gt;D14,P14&gt;P13,P14&lt;Q14),"Er","")</f>
        <v/>
      </c>
      <c r="AB14" s="5" t="str">
        <f>IF(OR(Q14&gt;P14,Q14&gt;E14,Q14&gt;Q13),"Er","")</f>
        <v/>
      </c>
    </row>
    <row r="15" spans="2:28" x14ac:dyDescent="0.25">
      <c r="B15" s="79">
        <v>1167</v>
      </c>
      <c r="C15" s="95" t="s">
        <v>73</v>
      </c>
      <c r="D15" s="12">
        <f t="shared" si="9"/>
        <v>0</v>
      </c>
      <c r="E15" s="12">
        <f t="shared" si="9"/>
        <v>0</v>
      </c>
      <c r="F15" s="86">
        <v>2</v>
      </c>
      <c r="G15" s="13"/>
      <c r="H15" s="13"/>
      <c r="I15" s="13"/>
      <c r="J15" s="13"/>
      <c r="K15" s="13"/>
      <c r="L15" s="13"/>
      <c r="M15" s="87">
        <v>2</v>
      </c>
      <c r="N15" s="13" t="str">
        <f t="shared" si="5"/>
        <v/>
      </c>
      <c r="O15" s="13" t="str">
        <f t="shared" si="6"/>
        <v/>
      </c>
      <c r="P15" s="13"/>
      <c r="Q15" s="14"/>
      <c r="S15" s="5" t="str">
        <f>IF(OR(D15&lt;E15,D15&lt;P15),"Er","")</f>
        <v/>
      </c>
      <c r="T15" s="5" t="str">
        <f>IF(E15&gt;D15,"Er","")</f>
        <v/>
      </c>
      <c r="U15" s="5" t="str">
        <f>IF(G15&gt;G13,"Er","")</f>
        <v/>
      </c>
      <c r="V15" s="5" t="str">
        <f>IF(OR(H15&gt;H13,H15&gt;G15),"Er","")</f>
        <v/>
      </c>
      <c r="W15" s="5" t="str">
        <f>IF(I15&gt;I13,"Er","")</f>
        <v/>
      </c>
      <c r="X15" s="5" t="str">
        <f>IF(OR(J15&gt;I15,J15&gt;J13),"Er","")</f>
        <v/>
      </c>
      <c r="Y15" s="5" t="str">
        <f>IF(K15&gt;K13,"Er","")</f>
        <v/>
      </c>
      <c r="Z15" s="5" t="str">
        <f>IF(OR(L15&gt;K15,L15&gt;L13),"Er","")</f>
        <v/>
      </c>
      <c r="AA15" s="5" t="str">
        <f>IF(OR(P15&gt;D15,P15&gt;P13,P15&lt;Q15),"Er","")</f>
        <v/>
      </c>
      <c r="AB15" s="5" t="str">
        <f>IF(OR(Q15&gt;P15,Q15&gt;E15,Q15&gt;Q13),"Er","")</f>
        <v/>
      </c>
    </row>
    <row r="16" spans="2:28" x14ac:dyDescent="0.25">
      <c r="B16" s="79">
        <v>1168</v>
      </c>
      <c r="C16" s="95" t="s">
        <v>74</v>
      </c>
      <c r="D16" s="12">
        <f t="shared" si="9"/>
        <v>0</v>
      </c>
      <c r="E16" s="12">
        <f t="shared" si="9"/>
        <v>0</v>
      </c>
      <c r="F16" s="88">
        <v>3</v>
      </c>
      <c r="G16" s="13"/>
      <c r="H16" s="13"/>
      <c r="I16" s="13"/>
      <c r="J16" s="13"/>
      <c r="K16" s="13"/>
      <c r="L16" s="13"/>
      <c r="M16" s="89">
        <v>3</v>
      </c>
      <c r="N16" s="13" t="str">
        <f t="shared" si="5"/>
        <v/>
      </c>
      <c r="O16" s="13" t="str">
        <f t="shared" si="6"/>
        <v/>
      </c>
      <c r="P16" s="13"/>
      <c r="Q16" s="14"/>
      <c r="S16" s="5" t="str">
        <f>IF(OR(D16&lt;E16,D16&lt;P16),"Er","")</f>
        <v/>
      </c>
      <c r="T16" s="5" t="str">
        <f>IF(E16&gt;D16,"Er","")</f>
        <v/>
      </c>
      <c r="U16" s="5" t="str">
        <f>IF(G16&gt;G13,"Er","")</f>
        <v/>
      </c>
      <c r="V16" s="5" t="str">
        <f>IF(OR(H16&gt;H13,H16&gt;G16),"Er","")</f>
        <v/>
      </c>
      <c r="W16" s="5" t="str">
        <f>IF(I16&gt;I13,"Er","")</f>
        <v/>
      </c>
      <c r="X16" s="5" t="str">
        <f>IF(OR(J16&gt;I16,J16&gt;J13),"Er","")</f>
        <v/>
      </c>
      <c r="Y16" s="5" t="str">
        <f>IF(K16&gt;K13,"Er","")</f>
        <v/>
      </c>
      <c r="Z16" s="5" t="str">
        <f>IF(OR(L16&gt;K16,L16&gt;L13),"Er","")</f>
        <v/>
      </c>
      <c r="AA16" s="5" t="str">
        <f>IF(OR(P16&gt;D16,P16&gt;P13,P16&lt;Q16),"Er","")</f>
        <v/>
      </c>
      <c r="AB16" s="5" t="str">
        <f>IF(OR(Q16&gt;P16,Q16&gt;E16,Q16&gt;Q13),"Er","")</f>
        <v/>
      </c>
    </row>
    <row r="17" spans="2:28" x14ac:dyDescent="0.25">
      <c r="B17" s="79">
        <v>1169</v>
      </c>
      <c r="C17" s="90" t="s">
        <v>80</v>
      </c>
      <c r="D17" s="12">
        <f t="shared" si="9"/>
        <v>0</v>
      </c>
      <c r="E17" s="12">
        <f t="shared" si="9"/>
        <v>0</v>
      </c>
      <c r="F17" s="88">
        <v>4</v>
      </c>
      <c r="G17" s="23"/>
      <c r="H17" s="23"/>
      <c r="I17" s="23"/>
      <c r="J17" s="23"/>
      <c r="K17" s="23"/>
      <c r="L17" s="23"/>
      <c r="M17" s="89">
        <v>4</v>
      </c>
      <c r="N17" s="13" t="str">
        <f t="shared" si="5"/>
        <v/>
      </c>
      <c r="O17" s="13" t="str">
        <f t="shared" si="6"/>
        <v/>
      </c>
      <c r="P17" s="23"/>
      <c r="Q17" s="24"/>
      <c r="S17" s="5" t="str">
        <f>IF(OR(D17&lt;E17,D17&lt;P17),"Er","")</f>
        <v/>
      </c>
      <c r="T17" s="5" t="str">
        <f>IF(E17&gt;D17,"Er","")</f>
        <v/>
      </c>
      <c r="U17" s="5" t="str">
        <f>IF(G17&gt;G13,"Er","")</f>
        <v/>
      </c>
      <c r="V17" s="5" t="str">
        <f>IF(OR(H17&gt;H13,H17&gt;G17),"Er","")</f>
        <v/>
      </c>
      <c r="W17" s="5" t="str">
        <f>IF(I17&gt;I13,"Er","")</f>
        <v/>
      </c>
      <c r="X17" s="5" t="str">
        <f>IF(OR(J17&gt;I17,J17&gt;J13),"Er","")</f>
        <v/>
      </c>
      <c r="Y17" s="5" t="str">
        <f>IF(K17&gt;K13,"Er","")</f>
        <v/>
      </c>
      <c r="Z17" s="5" t="str">
        <f>IF(OR(L17&gt;K17,L17&gt;L13),"Er","")</f>
        <v/>
      </c>
      <c r="AA17" s="5" t="str">
        <f>IF(OR(P17&gt;D17,P17&gt;P13,P17&lt;Q17),"Er","")</f>
        <v/>
      </c>
      <c r="AB17" s="5" t="str">
        <f>IF(OR(Q17&gt;P17,Q17&gt;E17,Q17&gt;Q13),"Er","")</f>
        <v/>
      </c>
    </row>
    <row r="18" spans="2:28" x14ac:dyDescent="0.25">
      <c r="B18" s="79">
        <v>1170</v>
      </c>
      <c r="C18" s="91" t="s">
        <v>81</v>
      </c>
      <c r="D18" s="20">
        <f t="shared" si="9"/>
        <v>0</v>
      </c>
      <c r="E18" s="20">
        <f t="shared" si="9"/>
        <v>0</v>
      </c>
      <c r="F18" s="88">
        <v>5</v>
      </c>
      <c r="G18" s="21"/>
      <c r="H18" s="21"/>
      <c r="I18" s="21"/>
      <c r="J18" s="21"/>
      <c r="K18" s="21"/>
      <c r="L18" s="21"/>
      <c r="M18" s="89">
        <v>5</v>
      </c>
      <c r="N18" s="13" t="str">
        <f t="shared" si="5"/>
        <v/>
      </c>
      <c r="O18" s="13" t="str">
        <f t="shared" si="6"/>
        <v/>
      </c>
      <c r="P18" s="21"/>
      <c r="Q18" s="22"/>
      <c r="S18" s="5" t="str">
        <f>IF(OR(D18&lt;E18,D18&lt;P18),"Er","")</f>
        <v/>
      </c>
      <c r="T18" s="5" t="str">
        <f>IF(E18&gt;D18,"Er","")</f>
        <v/>
      </c>
      <c r="U18" s="5" t="str">
        <f>IF(G18&gt;G13,"Er","")</f>
        <v/>
      </c>
      <c r="V18" s="5" t="str">
        <f>IF(OR(H18&gt;H13,H18&gt;G18),"Er","")</f>
        <v/>
      </c>
      <c r="W18" s="5" t="str">
        <f>IF(I18&gt;I13,"Er","")</f>
        <v/>
      </c>
      <c r="X18" s="5" t="str">
        <f>IF(OR(J18&gt;I18,J18&gt;J13),"Er","")</f>
        <v/>
      </c>
      <c r="Y18" s="5" t="str">
        <f>IF(K18&gt;K13,"Er","")</f>
        <v/>
      </c>
      <c r="Z18" s="5" t="str">
        <f>IF(OR(L18&gt;K18,L18&gt;L13),"Er","")</f>
        <v/>
      </c>
      <c r="AA18" s="5" t="str">
        <f>IF(OR(P18&gt;D18,P18&gt;P13,P18&lt;Q18),"Er","")</f>
        <v/>
      </c>
      <c r="AB18" s="5" t="str">
        <f>IF(OR(Q18&gt;P18,Q18&gt;E18,Q18&gt;Q13),"Er","")</f>
        <v/>
      </c>
    </row>
    <row r="19" spans="2:28" customFormat="1" ht="31.5" customHeight="1" x14ac:dyDescent="0.25">
      <c r="B19" s="79">
        <v>1171</v>
      </c>
      <c r="C19" s="92" t="s">
        <v>82</v>
      </c>
      <c r="D19" s="26">
        <f>SUM(D20:D24)</f>
        <v>0</v>
      </c>
      <c r="E19" s="26">
        <f>SUM(E20:E24)</f>
        <v>0</v>
      </c>
      <c r="F19" s="81" t="s">
        <v>83</v>
      </c>
      <c r="G19" s="26">
        <f t="shared" ref="G19:L19" si="10">G7</f>
        <v>0</v>
      </c>
      <c r="H19" s="26">
        <f t="shared" si="10"/>
        <v>0</v>
      </c>
      <c r="I19" s="26">
        <f t="shared" si="10"/>
        <v>0</v>
      </c>
      <c r="J19" s="26">
        <f t="shared" si="10"/>
        <v>0</v>
      </c>
      <c r="K19" s="26">
        <f t="shared" si="10"/>
        <v>0</v>
      </c>
      <c r="L19" s="26">
        <f t="shared" si="10"/>
        <v>0</v>
      </c>
      <c r="M19" s="81" t="s">
        <v>83</v>
      </c>
      <c r="N19" s="93" t="str">
        <f t="shared" si="5"/>
        <v/>
      </c>
      <c r="O19" s="93" t="str">
        <f t="shared" si="6"/>
        <v/>
      </c>
      <c r="P19" s="26">
        <f>P7</f>
        <v>0</v>
      </c>
      <c r="Q19" s="27">
        <f>Q7</f>
        <v>0</v>
      </c>
      <c r="R19" s="1"/>
      <c r="S19" s="5" t="str">
        <f>IF(OR(D19&lt;E19,D19&lt;P19,D19&lt;&gt;D7),"Er","")</f>
        <v/>
      </c>
      <c r="T19" s="5" t="str">
        <f>IF(OR(E19&gt;D19,E19&lt;Q19,E19&lt;&gt;E7),"Er","")</f>
        <v/>
      </c>
      <c r="U19" s="5" t="str">
        <f t="shared" ref="U19:Z19" si="11">IF(AND(G19&lt;&gt;SUM(G20:G24),G19&lt;&gt;""),"Er","")</f>
        <v/>
      </c>
      <c r="V19" s="5" t="str">
        <f t="shared" si="11"/>
        <v/>
      </c>
      <c r="W19" s="5" t="str">
        <f t="shared" si="11"/>
        <v/>
      </c>
      <c r="X19" s="5" t="str">
        <f t="shared" si="11"/>
        <v/>
      </c>
      <c r="Y19" s="5" t="str">
        <f t="shared" si="11"/>
        <v/>
      </c>
      <c r="Z19" s="5" t="str">
        <f t="shared" si="11"/>
        <v/>
      </c>
      <c r="AA19" s="5" t="str">
        <f>IF(OR(P19&lt;Q19,P19&gt;D19,AND(P19&lt;&gt;SUM(P20:P24),P19&lt;&gt;"")),"Er","")</f>
        <v/>
      </c>
      <c r="AB19" s="5" t="str">
        <f>IF(OR(Q19&gt;P19,Q19&gt;E19,AND(Q19&lt;&gt;SUM(Q20:Q24),Q19&lt;&gt;"")),"Er","")</f>
        <v/>
      </c>
    </row>
    <row r="20" spans="2:28" x14ac:dyDescent="0.25">
      <c r="B20" s="79">
        <v>1172</v>
      </c>
      <c r="C20" s="94" t="s">
        <v>84</v>
      </c>
      <c r="D20" s="7">
        <f t="shared" ref="D20:E24" si="12">SUM(G20,I20,K20)</f>
        <v>0</v>
      </c>
      <c r="E20" s="7">
        <f t="shared" si="12"/>
        <v>0</v>
      </c>
      <c r="F20" s="83">
        <v>1</v>
      </c>
      <c r="G20" s="13"/>
      <c r="H20" s="13"/>
      <c r="I20" s="13"/>
      <c r="J20" s="13"/>
      <c r="K20" s="13"/>
      <c r="L20" s="13"/>
      <c r="M20" s="84">
        <v>1</v>
      </c>
      <c r="N20" s="13" t="str">
        <f t="shared" si="5"/>
        <v/>
      </c>
      <c r="O20" s="13" t="str">
        <f t="shared" si="6"/>
        <v/>
      </c>
      <c r="P20" s="13"/>
      <c r="Q20" s="14"/>
      <c r="S20" s="5" t="str">
        <f>IF(OR(D20&lt;E20,D20&lt;P20),"Er","")</f>
        <v/>
      </c>
      <c r="T20" s="5" t="str">
        <f>IF(E20&gt;D20,"Er","")</f>
        <v/>
      </c>
      <c r="U20" s="5" t="str">
        <f>IF(G20&gt;G19,"Er","")</f>
        <v/>
      </c>
      <c r="V20" s="5" t="str">
        <f>IF(OR(H20&gt;H19,H20&gt;G20),"Er","")</f>
        <v/>
      </c>
      <c r="W20" s="5" t="str">
        <f>IF(I20&gt;I19,"Er","")</f>
        <v/>
      </c>
      <c r="X20" s="5" t="str">
        <f>IF(OR(J20&gt;I20,J20&gt;J19),"Er","")</f>
        <v/>
      </c>
      <c r="Y20" s="5" t="str">
        <f>IF(K20&gt;K19,"Er","")</f>
        <v/>
      </c>
      <c r="Z20" s="5" t="str">
        <f>IF(OR(L20&gt;K20,L20&gt;L19),"Er","")</f>
        <v/>
      </c>
      <c r="AA20" s="5" t="str">
        <f>IF(OR(P20&gt;D20,P20&gt;P19,P20&lt;Q20),"Er","")</f>
        <v/>
      </c>
      <c r="AB20" s="5" t="str">
        <f>IF(OR(Q20&gt;P20,Q20&gt;E20,Q20&gt;Q19),"Er","")</f>
        <v/>
      </c>
    </row>
    <row r="21" spans="2:28" x14ac:dyDescent="0.25">
      <c r="B21" s="79">
        <v>1173</v>
      </c>
      <c r="C21" s="95" t="s">
        <v>73</v>
      </c>
      <c r="D21" s="12">
        <f t="shared" si="12"/>
        <v>0</v>
      </c>
      <c r="E21" s="12">
        <f t="shared" si="12"/>
        <v>0</v>
      </c>
      <c r="F21" s="86">
        <v>2</v>
      </c>
      <c r="G21" s="13"/>
      <c r="H21" s="13"/>
      <c r="I21" s="13"/>
      <c r="J21" s="13"/>
      <c r="K21" s="13"/>
      <c r="L21" s="13"/>
      <c r="M21" s="87">
        <v>2</v>
      </c>
      <c r="N21" s="13" t="str">
        <f t="shared" si="5"/>
        <v/>
      </c>
      <c r="O21" s="13" t="str">
        <f t="shared" si="6"/>
        <v/>
      </c>
      <c r="P21" s="13"/>
      <c r="Q21" s="14"/>
      <c r="S21" s="5" t="str">
        <f>IF(OR(D21&lt;E21,D21&lt;P21),"Er","")</f>
        <v/>
      </c>
      <c r="T21" s="5" t="str">
        <f>IF(E21&gt;D21,"Er","")</f>
        <v/>
      </c>
      <c r="U21" s="5" t="str">
        <f>IF(G21&gt;G19,"Er","")</f>
        <v/>
      </c>
      <c r="V21" s="5" t="str">
        <f>IF(OR(H21&gt;H19,H21&gt;G21),"Er","")</f>
        <v/>
      </c>
      <c r="W21" s="5" t="str">
        <f>IF(I21&gt;I19,"Er","")</f>
        <v/>
      </c>
      <c r="X21" s="5" t="str">
        <f>IF(OR(J21&gt;I21,J21&gt;J19),"Er","")</f>
        <v/>
      </c>
      <c r="Y21" s="5" t="str">
        <f>IF(K21&gt;K19,"Er","")</f>
        <v/>
      </c>
      <c r="Z21" s="5" t="str">
        <f>IF(OR(L21&gt;K21,L21&gt;L19),"Er","")</f>
        <v/>
      </c>
      <c r="AA21" s="5" t="str">
        <f>IF(OR(P21&gt;D21,P21&gt;P19,P21&lt;Q21),"Er","")</f>
        <v/>
      </c>
      <c r="AB21" s="5" t="str">
        <f>IF(OR(Q21&gt;P21,Q21&gt;E21,Q21&gt;Q19),"Er","")</f>
        <v/>
      </c>
    </row>
    <row r="22" spans="2:28" x14ac:dyDescent="0.25">
      <c r="B22" s="79">
        <v>1174</v>
      </c>
      <c r="C22" s="95" t="s">
        <v>74</v>
      </c>
      <c r="D22" s="12">
        <f t="shared" si="12"/>
        <v>0</v>
      </c>
      <c r="E22" s="12">
        <f t="shared" si="12"/>
        <v>0</v>
      </c>
      <c r="F22" s="88">
        <v>3</v>
      </c>
      <c r="G22" s="13"/>
      <c r="H22" s="13"/>
      <c r="I22" s="13"/>
      <c r="J22" s="13"/>
      <c r="K22" s="13"/>
      <c r="L22" s="13"/>
      <c r="M22" s="89">
        <v>3</v>
      </c>
      <c r="N22" s="13" t="str">
        <f t="shared" si="5"/>
        <v/>
      </c>
      <c r="O22" s="13" t="str">
        <f t="shared" si="6"/>
        <v/>
      </c>
      <c r="P22" s="13"/>
      <c r="Q22" s="14"/>
      <c r="S22" s="5" t="str">
        <f>IF(OR(D22&lt;E22,D22&lt;P22),"Er","")</f>
        <v/>
      </c>
      <c r="T22" s="5" t="str">
        <f>IF(E22&gt;D22,"Er","")</f>
        <v/>
      </c>
      <c r="U22" s="5" t="str">
        <f>IF(G22&gt;G19,"Er","")</f>
        <v/>
      </c>
      <c r="V22" s="5" t="str">
        <f>IF(OR(H22&gt;H19,H22&gt;G22),"Er","")</f>
        <v/>
      </c>
      <c r="W22" s="5" t="str">
        <f>IF(I22&gt;I19,"Er","")</f>
        <v/>
      </c>
      <c r="X22" s="5" t="str">
        <f>IF(OR(J22&gt;I22,J22&gt;J19),"Er","")</f>
        <v/>
      </c>
      <c r="Y22" s="5" t="str">
        <f>IF(K22&gt;K19,"Er","")</f>
        <v/>
      </c>
      <c r="Z22" s="5" t="str">
        <f>IF(OR(L22&gt;K22,L22&gt;L19),"Er","")</f>
        <v/>
      </c>
      <c r="AA22" s="5" t="str">
        <f>IF(OR(P22&gt;D22,P22&gt;P19,P22&lt;Q22),"Er","")</f>
        <v/>
      </c>
      <c r="AB22" s="5" t="str">
        <f>IF(OR(Q22&gt;P22,Q22&gt;E22,Q22&gt;Q19),"Er","")</f>
        <v/>
      </c>
    </row>
    <row r="23" spans="2:28" x14ac:dyDescent="0.25">
      <c r="B23" s="79">
        <v>1175</v>
      </c>
      <c r="C23" s="90" t="s">
        <v>80</v>
      </c>
      <c r="D23" s="12">
        <f t="shared" si="12"/>
        <v>0</v>
      </c>
      <c r="E23" s="12">
        <f t="shared" si="12"/>
        <v>0</v>
      </c>
      <c r="F23" s="88">
        <v>4</v>
      </c>
      <c r="G23" s="23"/>
      <c r="H23" s="23"/>
      <c r="I23" s="23"/>
      <c r="J23" s="23"/>
      <c r="K23" s="23"/>
      <c r="L23" s="23"/>
      <c r="M23" s="89">
        <v>4</v>
      </c>
      <c r="N23" s="13" t="str">
        <f t="shared" si="5"/>
        <v/>
      </c>
      <c r="O23" s="13" t="str">
        <f t="shared" si="6"/>
        <v/>
      </c>
      <c r="P23" s="23"/>
      <c r="Q23" s="24"/>
      <c r="S23" s="5" t="str">
        <f>IF(OR(D23&lt;E23,D23&lt;P23),"Er","")</f>
        <v/>
      </c>
      <c r="T23" s="5" t="str">
        <f>IF(E23&gt;D23,"Er","")</f>
        <v/>
      </c>
      <c r="U23" s="5" t="str">
        <f>IF(G23&gt;G19,"Er","")</f>
        <v/>
      </c>
      <c r="V23" s="5" t="str">
        <f>IF(OR(H23&gt;H19,H23&gt;G23),"Er","")</f>
        <v/>
      </c>
      <c r="W23" s="5" t="str">
        <f>IF(I23&gt;I19,"Er","")</f>
        <v/>
      </c>
      <c r="X23" s="5" t="str">
        <f>IF(OR(J23&gt;I23,J23&gt;J19),"Er","")</f>
        <v/>
      </c>
      <c r="Y23" s="5" t="str">
        <f>IF(K23&gt;K19,"Er","")</f>
        <v/>
      </c>
      <c r="Z23" s="5" t="str">
        <f>IF(OR(L23&gt;K23,L23&gt;L19),"Er","")</f>
        <v/>
      </c>
      <c r="AA23" s="5" t="str">
        <f>IF(OR(P23&gt;D23,P23&gt;P19,P23&lt;Q23),"Er","")</f>
        <v/>
      </c>
      <c r="AB23" s="5" t="str">
        <f>IF(OR(Q23&gt;P23,Q23&gt;E23,Q23&gt;Q19),"Er","")</f>
        <v/>
      </c>
    </row>
    <row r="24" spans="2:28" x14ac:dyDescent="0.25">
      <c r="B24" s="79">
        <v>1176</v>
      </c>
      <c r="C24" s="91" t="s">
        <v>81</v>
      </c>
      <c r="D24" s="20">
        <f t="shared" si="12"/>
        <v>0</v>
      </c>
      <c r="E24" s="20">
        <f t="shared" si="12"/>
        <v>0</v>
      </c>
      <c r="F24" s="88">
        <v>5</v>
      </c>
      <c r="G24" s="21"/>
      <c r="H24" s="21"/>
      <c r="I24" s="21"/>
      <c r="J24" s="21"/>
      <c r="K24" s="21"/>
      <c r="L24" s="21"/>
      <c r="M24" s="89">
        <v>5</v>
      </c>
      <c r="N24" s="13" t="str">
        <f t="shared" si="5"/>
        <v/>
      </c>
      <c r="O24" s="13" t="str">
        <f t="shared" si="6"/>
        <v/>
      </c>
      <c r="P24" s="21"/>
      <c r="Q24" s="22"/>
      <c r="S24" s="5" t="str">
        <f>IF(OR(D24&lt;E24,D24&lt;P24),"Er","")</f>
        <v/>
      </c>
      <c r="T24" s="5" t="str">
        <f>IF(E24&gt;D24,"Er","")</f>
        <v/>
      </c>
      <c r="U24" s="5" t="str">
        <f>IF(G24&gt;G19,"Er","")</f>
        <v/>
      </c>
      <c r="V24" s="5" t="str">
        <f>IF(OR(H24&gt;H19,H24&gt;G24),"Er","")</f>
        <v/>
      </c>
      <c r="W24" s="5" t="str">
        <f>IF(I24&gt;I19,"Er","")</f>
        <v/>
      </c>
      <c r="X24" s="5" t="str">
        <f>IF(OR(J24&gt;I24,J24&gt;J19),"Er","")</f>
        <v/>
      </c>
      <c r="Y24" s="5" t="str">
        <f>IF(K24&gt;K19,"Er","")</f>
        <v/>
      </c>
      <c r="Z24" s="5" t="str">
        <f>IF(OR(L24&gt;K24,L24&gt;L19),"Er","")</f>
        <v/>
      </c>
      <c r="AA24" s="5" t="str">
        <f>IF(OR(P24&gt;D24,P24&gt;P19,P24&lt;Q24),"Er","")</f>
        <v/>
      </c>
      <c r="AB24" s="5" t="str">
        <f>IF(OR(Q24&gt;P24,Q24&gt;E24,Q24&gt;Q19),"Er","")</f>
        <v/>
      </c>
    </row>
    <row r="25" spans="2:28" s="72" customFormat="1" hidden="1" x14ac:dyDescent="0.25">
      <c r="B25" s="72" t="s">
        <v>59</v>
      </c>
      <c r="C25" s="73"/>
      <c r="D25" s="74" t="s">
        <v>60</v>
      </c>
      <c r="E25" s="74" t="s">
        <v>61</v>
      </c>
      <c r="F25" s="75"/>
      <c r="G25" s="74" t="s">
        <v>62</v>
      </c>
      <c r="H25" s="74" t="s">
        <v>63</v>
      </c>
      <c r="I25" s="74" t="s">
        <v>64</v>
      </c>
      <c r="J25" s="74" t="s">
        <v>65</v>
      </c>
      <c r="K25" s="76" t="s">
        <v>66</v>
      </c>
      <c r="L25" s="76" t="s">
        <v>67</v>
      </c>
      <c r="M25" s="75"/>
      <c r="N25" s="76"/>
      <c r="O25" s="76"/>
      <c r="P25" s="74" t="s">
        <v>68</v>
      </c>
      <c r="Q25" s="77" t="s">
        <v>69</v>
      </c>
      <c r="S25" s="96"/>
      <c r="T25" s="96"/>
      <c r="U25" s="96"/>
      <c r="V25" s="96"/>
      <c r="W25" s="96"/>
      <c r="X25" s="96"/>
      <c r="Y25" s="96"/>
      <c r="Z25" s="96"/>
      <c r="AA25" s="96"/>
      <c r="AB25" s="96"/>
    </row>
    <row r="26" spans="2:28" x14ac:dyDescent="0.25">
      <c r="B26" s="79">
        <v>1213</v>
      </c>
      <c r="C26" s="80" t="s">
        <v>85</v>
      </c>
      <c r="D26" s="26">
        <f>SUM(D27:D31)</f>
        <v>0</v>
      </c>
      <c r="E26" s="26">
        <f>SUM(E27:E31)</f>
        <v>0</v>
      </c>
      <c r="F26" s="81" t="s">
        <v>71</v>
      </c>
      <c r="G26" s="26">
        <f t="shared" ref="G26:L26" si="13">SUM(G27:G31)</f>
        <v>0</v>
      </c>
      <c r="H26" s="26">
        <f t="shared" si="13"/>
        <v>0</v>
      </c>
      <c r="I26" s="26">
        <f t="shared" si="13"/>
        <v>0</v>
      </c>
      <c r="J26" s="26">
        <f t="shared" si="13"/>
        <v>0</v>
      </c>
      <c r="K26" s="26">
        <f t="shared" si="13"/>
        <v>0</v>
      </c>
      <c r="L26" s="26">
        <f t="shared" si="13"/>
        <v>0</v>
      </c>
      <c r="M26" s="81" t="s">
        <v>71</v>
      </c>
      <c r="N26" s="93" t="str">
        <f t="shared" ref="N26:N37" si="14">IF(SUM(D26)&lt;&gt;0, SUM(D26), "")</f>
        <v/>
      </c>
      <c r="O26" s="93" t="str">
        <f t="shared" ref="O26:O37" si="15">IF(SUM(E26)&lt;&gt;0, SUM(E26), "")</f>
        <v/>
      </c>
      <c r="P26" s="26">
        <f>SUM(P27:P31)</f>
        <v>0</v>
      </c>
      <c r="Q26" s="27">
        <f>SUM(Q27:Q31)</f>
        <v>0</v>
      </c>
      <c r="S26" s="5" t="str">
        <f t="shared" ref="S26:S37" si="16">IF(OR(D26&lt;E26,D26&lt;P26),"Er","")</f>
        <v/>
      </c>
      <c r="T26" s="5" t="str">
        <f t="shared" ref="T26:T37" si="17">IF(E26&gt;D26,"Er","")</f>
        <v/>
      </c>
      <c r="U26" s="5" t="str">
        <f>IF(G26&lt;H26,"Er","")</f>
        <v/>
      </c>
      <c r="V26" s="5" t="str">
        <f>IF(H26&gt;G26,"Er","")</f>
        <v/>
      </c>
      <c r="W26" s="5" t="str">
        <f>IF(I26&lt;J26,"Er","")</f>
        <v/>
      </c>
      <c r="X26" s="5" t="str">
        <f>IF(J26&gt;I26,"Er","")</f>
        <v/>
      </c>
      <c r="Y26" s="5" t="str">
        <f>IF(K26&lt;L26,"Er","")</f>
        <v/>
      </c>
      <c r="Z26" s="5" t="str">
        <f>IF(L26&gt;K26,"Er","")</f>
        <v/>
      </c>
      <c r="AA26" s="5" t="str">
        <f>IF(OR(P26&gt;D26,P26&lt;Q26),"Er","")</f>
        <v/>
      </c>
      <c r="AB26" s="5" t="str">
        <f>IF(OR(Q26&gt;P26,Q26&gt;E26),"Er","")</f>
        <v/>
      </c>
    </row>
    <row r="27" spans="2:28" x14ac:dyDescent="0.25">
      <c r="B27" s="79">
        <v>1214</v>
      </c>
      <c r="C27" s="82" t="s">
        <v>86</v>
      </c>
      <c r="D27" s="7">
        <f t="shared" ref="D27:E31" si="18">SUM(G27,I27,K27)</f>
        <v>0</v>
      </c>
      <c r="E27" s="7">
        <f t="shared" si="18"/>
        <v>0</v>
      </c>
      <c r="F27" s="83">
        <v>1</v>
      </c>
      <c r="G27" s="13"/>
      <c r="H27" s="13"/>
      <c r="I27" s="13"/>
      <c r="J27" s="13"/>
      <c r="K27" s="13"/>
      <c r="L27" s="13"/>
      <c r="M27" s="84">
        <v>1</v>
      </c>
      <c r="N27" s="13" t="str">
        <f t="shared" si="14"/>
        <v/>
      </c>
      <c r="O27" s="13" t="str">
        <f t="shared" si="15"/>
        <v/>
      </c>
      <c r="P27" s="13"/>
      <c r="Q27" s="14"/>
      <c r="S27" s="5" t="str">
        <f t="shared" si="16"/>
        <v/>
      </c>
      <c r="T27" s="5" t="str">
        <f t="shared" si="17"/>
        <v/>
      </c>
      <c r="U27" s="5" t="str">
        <f>IF(G27&gt;G26,"Er","")</f>
        <v/>
      </c>
      <c r="V27" s="5" t="str">
        <f>IF(OR(H27&gt;H26,H27&gt;G27),"Er","")</f>
        <v/>
      </c>
      <c r="W27" s="5" t="str">
        <f>IF(I27&gt;I26,"Er","")</f>
        <v/>
      </c>
      <c r="X27" s="5" t="str">
        <f>IF(OR(J27&gt;I27,J27&gt;J26),"Er","")</f>
        <v/>
      </c>
      <c r="Y27" s="5" t="str">
        <f>IF(K27&gt;K26,"Er","")</f>
        <v/>
      </c>
      <c r="Z27" s="5" t="str">
        <f>IF(OR(L27&gt;K27,L27&gt;L26),"Er","")</f>
        <v/>
      </c>
      <c r="AA27" s="5" t="str">
        <f>IF(OR(P27&gt;D27,P27&gt;P26,P27&lt;Q27),"Er","")</f>
        <v/>
      </c>
      <c r="AB27" s="5" t="str">
        <f>IF(OR(Q27&gt;P27,Q27&gt;E27,Q27&gt;Q26),"Er","")</f>
        <v/>
      </c>
    </row>
    <row r="28" spans="2:28" x14ac:dyDescent="0.25">
      <c r="B28" s="79">
        <v>1215</v>
      </c>
      <c r="C28" s="85" t="s">
        <v>73</v>
      </c>
      <c r="D28" s="12">
        <f t="shared" si="18"/>
        <v>0</v>
      </c>
      <c r="E28" s="12">
        <f t="shared" si="18"/>
        <v>0</v>
      </c>
      <c r="F28" s="86">
        <v>2</v>
      </c>
      <c r="G28" s="13"/>
      <c r="H28" s="13"/>
      <c r="I28" s="13"/>
      <c r="J28" s="13"/>
      <c r="K28" s="13"/>
      <c r="L28" s="13"/>
      <c r="M28" s="87">
        <v>2</v>
      </c>
      <c r="N28" s="13" t="str">
        <f t="shared" si="14"/>
        <v/>
      </c>
      <c r="O28" s="13" t="str">
        <f t="shared" si="15"/>
        <v/>
      </c>
      <c r="P28" s="13"/>
      <c r="Q28" s="14"/>
      <c r="S28" s="5" t="str">
        <f t="shared" si="16"/>
        <v/>
      </c>
      <c r="T28" s="5" t="str">
        <f t="shared" si="17"/>
        <v/>
      </c>
      <c r="U28" s="5" t="str">
        <f>IF(G28&gt;G26,"Er","")</f>
        <v/>
      </c>
      <c r="V28" s="5" t="str">
        <f>IF(OR(H28&gt;H26,H28&gt;G28),"Er","")</f>
        <v/>
      </c>
      <c r="W28" s="5" t="str">
        <f>IF(I28&gt;I26,"Er","")</f>
        <v/>
      </c>
      <c r="X28" s="5" t="str">
        <f>IF(OR(J28&gt;I28,J28&gt;J26),"Er","")</f>
        <v/>
      </c>
      <c r="Y28" s="5" t="str">
        <f>IF(K28&gt;K26,"Er","")</f>
        <v/>
      </c>
      <c r="Z28" s="5" t="str">
        <f>IF(OR(L28&gt;K28,L28&gt;L26),"Er","")</f>
        <v/>
      </c>
      <c r="AA28" s="5" t="str">
        <f>IF(OR(P28&gt;D28,P28&gt;P26,P28&lt;Q28),"Er","")</f>
        <v/>
      </c>
      <c r="AB28" s="5" t="str">
        <f>IF(OR(Q28&gt;P28,Q28&gt;E28,Q28&gt;Q26),"Er","")</f>
        <v/>
      </c>
    </row>
    <row r="29" spans="2:28" x14ac:dyDescent="0.25">
      <c r="B29" s="79">
        <v>1216</v>
      </c>
      <c r="C29" s="85" t="s">
        <v>74</v>
      </c>
      <c r="D29" s="12">
        <f t="shared" si="18"/>
        <v>0</v>
      </c>
      <c r="E29" s="12">
        <f t="shared" si="18"/>
        <v>0</v>
      </c>
      <c r="F29" s="88">
        <v>3</v>
      </c>
      <c r="G29" s="13"/>
      <c r="H29" s="13"/>
      <c r="I29" s="13"/>
      <c r="J29" s="13"/>
      <c r="K29" s="13"/>
      <c r="L29" s="13"/>
      <c r="M29" s="89">
        <v>3</v>
      </c>
      <c r="N29" s="13" t="str">
        <f t="shared" si="14"/>
        <v/>
      </c>
      <c r="O29" s="13" t="str">
        <f t="shared" si="15"/>
        <v/>
      </c>
      <c r="P29" s="13"/>
      <c r="Q29" s="14"/>
      <c r="S29" s="5" t="str">
        <f t="shared" si="16"/>
        <v/>
      </c>
      <c r="T29" s="5" t="str">
        <f t="shared" si="17"/>
        <v/>
      </c>
      <c r="U29" s="5" t="str">
        <f>IF(G29&gt;G26,"Er","")</f>
        <v/>
      </c>
      <c r="V29" s="5" t="str">
        <f>IF(OR(H29&gt;H26,H29&gt;G29),"Er","")</f>
        <v/>
      </c>
      <c r="W29" s="5" t="str">
        <f>IF(I29&gt;I26,"Er","")</f>
        <v/>
      </c>
      <c r="X29" s="5" t="str">
        <f>IF(OR(J29&gt;I29,J29&gt;J26),"Er","")</f>
        <v/>
      </c>
      <c r="Y29" s="5" t="str">
        <f>IF(K29&gt;K26,"Er","")</f>
        <v/>
      </c>
      <c r="Z29" s="5" t="str">
        <f>IF(OR(L29&gt;K29,L29&gt;L26),"Er","")</f>
        <v/>
      </c>
      <c r="AA29" s="5" t="str">
        <f>IF(OR(P29&gt;D29,P29&gt;P26,P29&lt;Q29),"Er","")</f>
        <v/>
      </c>
      <c r="AB29" s="5" t="str">
        <f>IF(OR(Q29&gt;P29,Q29&gt;E29,Q29&gt;Q26),"Er","")</f>
        <v/>
      </c>
    </row>
    <row r="30" spans="2:28" x14ac:dyDescent="0.25">
      <c r="B30" s="79">
        <v>1217</v>
      </c>
      <c r="C30" s="90" t="s">
        <v>75</v>
      </c>
      <c r="D30" s="12">
        <f t="shared" si="18"/>
        <v>0</v>
      </c>
      <c r="E30" s="12">
        <f t="shared" si="18"/>
        <v>0</v>
      </c>
      <c r="F30" s="88">
        <v>4</v>
      </c>
      <c r="G30" s="23"/>
      <c r="H30" s="23"/>
      <c r="I30" s="23"/>
      <c r="J30" s="23"/>
      <c r="K30" s="23"/>
      <c r="L30" s="23"/>
      <c r="M30" s="89">
        <v>4</v>
      </c>
      <c r="N30" s="13" t="str">
        <f t="shared" si="14"/>
        <v/>
      </c>
      <c r="O30" s="13" t="str">
        <f t="shared" si="15"/>
        <v/>
      </c>
      <c r="P30" s="23"/>
      <c r="Q30" s="24"/>
      <c r="S30" s="5" t="str">
        <f t="shared" si="16"/>
        <v/>
      </c>
      <c r="T30" s="5" t="str">
        <f t="shared" si="17"/>
        <v/>
      </c>
      <c r="U30" s="5" t="str">
        <f>IF(G30&gt;G26,"Er","")</f>
        <v/>
      </c>
      <c r="V30" s="5" t="str">
        <f>IF(OR(H30&gt;H26,H30&gt;G30),"Er","")</f>
        <v/>
      </c>
      <c r="W30" s="5" t="str">
        <f>IF(I30&gt;I26,"Er","")</f>
        <v/>
      </c>
      <c r="X30" s="5" t="str">
        <f>IF(OR(J30&gt;I30,J30&gt;J26),"Er","")</f>
        <v/>
      </c>
      <c r="Y30" s="5" t="str">
        <f>IF(K30&gt;K26,"Er","")</f>
        <v/>
      </c>
      <c r="Z30" s="5" t="str">
        <f>IF(OR(L30&gt;K30,L30&gt;L26),"Er","")</f>
        <v/>
      </c>
      <c r="AA30" s="5" t="str">
        <f>IF(OR(P30&gt;D30,P30&gt;P26,P30&lt;Q30),"Er","")</f>
        <v/>
      </c>
      <c r="AB30" s="5" t="str">
        <f>IF(OR(Q30&gt;P30,Q30&gt;E30,Q30&gt;Q26),"Er","")</f>
        <v/>
      </c>
    </row>
    <row r="31" spans="2:28" x14ac:dyDescent="0.25">
      <c r="B31" s="79">
        <v>1218</v>
      </c>
      <c r="C31" s="91" t="s">
        <v>76</v>
      </c>
      <c r="D31" s="20">
        <f t="shared" si="18"/>
        <v>0</v>
      </c>
      <c r="E31" s="20">
        <f t="shared" si="18"/>
        <v>0</v>
      </c>
      <c r="F31" s="88">
        <v>5</v>
      </c>
      <c r="G31" s="21"/>
      <c r="H31" s="21"/>
      <c r="I31" s="21"/>
      <c r="J31" s="21"/>
      <c r="K31" s="21"/>
      <c r="L31" s="21"/>
      <c r="M31" s="89">
        <v>5</v>
      </c>
      <c r="N31" s="13" t="str">
        <f t="shared" si="14"/>
        <v/>
      </c>
      <c r="O31" s="13" t="str">
        <f t="shared" si="15"/>
        <v/>
      </c>
      <c r="P31" s="21"/>
      <c r="Q31" s="22"/>
      <c r="S31" s="5" t="str">
        <f t="shared" si="16"/>
        <v/>
      </c>
      <c r="T31" s="5" t="str">
        <f t="shared" si="17"/>
        <v/>
      </c>
      <c r="U31" s="5" t="str">
        <f>IF(G31&gt;G26,"Er","")</f>
        <v/>
      </c>
      <c r="V31" s="5" t="str">
        <f>IF(OR(H31&gt;H26,H31&gt;G31),"Er","")</f>
        <v/>
      </c>
      <c r="W31" s="5" t="str">
        <f>IF(I31&gt;I26,"Er","")</f>
        <v/>
      </c>
      <c r="X31" s="5" t="str">
        <f>IF(OR(J31&gt;I31,J31&gt;J26),"Er","")</f>
        <v/>
      </c>
      <c r="Y31" s="5" t="str">
        <f>IF(K31&gt;K26,"Er","")</f>
        <v/>
      </c>
      <c r="Z31" s="5" t="str">
        <f>IF(OR(L31&gt;K31,L31&gt;L26),"Er","")</f>
        <v/>
      </c>
      <c r="AA31" s="5" t="str">
        <f>IF(OR(P31&gt;D31,P31&gt;P26,P31&lt;Q31),"Er","")</f>
        <v/>
      </c>
      <c r="AB31" s="5" t="str">
        <f>IF(OR(Q31&gt;P31,Q31&gt;E31,Q31&gt;Q26),"Er","")</f>
        <v/>
      </c>
    </row>
    <row r="32" spans="2:28" x14ac:dyDescent="0.25">
      <c r="B32" s="79">
        <v>1219</v>
      </c>
      <c r="C32" s="80" t="s">
        <v>87</v>
      </c>
      <c r="D32" s="26">
        <f>SUM(D33:D37)</f>
        <v>0</v>
      </c>
      <c r="E32" s="26">
        <f>SUM(E33:E37)</f>
        <v>0</v>
      </c>
      <c r="F32" s="81" t="s">
        <v>71</v>
      </c>
      <c r="G32" s="18">
        <f t="shared" ref="G32:L32" si="19">SUM(G33:G37)</f>
        <v>0</v>
      </c>
      <c r="H32" s="18">
        <f t="shared" si="19"/>
        <v>0</v>
      </c>
      <c r="I32" s="18">
        <f t="shared" si="19"/>
        <v>0</v>
      </c>
      <c r="J32" s="18">
        <f t="shared" si="19"/>
        <v>0</v>
      </c>
      <c r="K32" s="71">
        <f t="shared" si="19"/>
        <v>0</v>
      </c>
      <c r="L32" s="71">
        <f t="shared" si="19"/>
        <v>0</v>
      </c>
      <c r="M32" s="81" t="s">
        <v>71</v>
      </c>
      <c r="N32" s="93" t="str">
        <f t="shared" si="14"/>
        <v/>
      </c>
      <c r="O32" s="93" t="str">
        <f t="shared" si="15"/>
        <v/>
      </c>
      <c r="P32" s="18">
        <f>SUM(P33:P37)</f>
        <v>0</v>
      </c>
      <c r="Q32" s="37">
        <f>SUM(Q33:Q37)</f>
        <v>0</v>
      </c>
      <c r="S32" s="5" t="str">
        <f t="shared" si="16"/>
        <v/>
      </c>
      <c r="T32" s="5" t="str">
        <f t="shared" si="17"/>
        <v/>
      </c>
      <c r="U32" s="5" t="str">
        <f>IF(G32&lt;H32,"Er","")</f>
        <v/>
      </c>
      <c r="V32" s="5" t="str">
        <f>IF(H32&gt;G32,"Er","")</f>
        <v/>
      </c>
      <c r="W32" s="5" t="str">
        <f>IF(I32&lt;J32,"Er","")</f>
        <v/>
      </c>
      <c r="X32" s="5" t="str">
        <f>IF(J32&gt;I32,"Er","")</f>
        <v/>
      </c>
      <c r="Y32" s="5" t="str">
        <f>IF(K32&lt;L32,"Er","")</f>
        <v/>
      </c>
      <c r="Z32" s="5" t="str">
        <f>IF(L32&gt;K32,"Er","")</f>
        <v/>
      </c>
      <c r="AA32" s="5" t="str">
        <f>IF(OR(P32&gt;D32,P32&lt;Q32),"Er","")</f>
        <v/>
      </c>
      <c r="AB32" s="5" t="str">
        <f>IF(OR(Q32&gt;P32,Q32&gt;E32),"Er","")</f>
        <v/>
      </c>
    </row>
    <row r="33" spans="2:28" x14ac:dyDescent="0.25">
      <c r="B33" s="79">
        <v>1220</v>
      </c>
      <c r="C33" s="82" t="s">
        <v>88</v>
      </c>
      <c r="D33" s="7">
        <f t="shared" ref="D33:E37" si="20">SUM(G33,I33,K33)</f>
        <v>0</v>
      </c>
      <c r="E33" s="7">
        <f t="shared" si="20"/>
        <v>0</v>
      </c>
      <c r="F33" s="83">
        <v>1</v>
      </c>
      <c r="G33" s="8"/>
      <c r="H33" s="8"/>
      <c r="I33" s="8"/>
      <c r="J33" s="8"/>
      <c r="K33" s="8"/>
      <c r="L33" s="8"/>
      <c r="M33" s="84">
        <v>1</v>
      </c>
      <c r="N33" s="13" t="str">
        <f t="shared" si="14"/>
        <v/>
      </c>
      <c r="O33" s="13" t="str">
        <f t="shared" si="15"/>
        <v/>
      </c>
      <c r="P33" s="8"/>
      <c r="Q33" s="9"/>
      <c r="S33" s="5" t="str">
        <f t="shared" si="16"/>
        <v/>
      </c>
      <c r="T33" s="5" t="str">
        <f t="shared" si="17"/>
        <v/>
      </c>
      <c r="U33" s="5" t="str">
        <f>IF(G33&gt;G32,"Er","")</f>
        <v/>
      </c>
      <c r="V33" s="5" t="str">
        <f>IF(OR(H33&gt;H32,H33&gt;G33),"Er","")</f>
        <v/>
      </c>
      <c r="W33" s="5" t="str">
        <f>IF(I33&gt;I32,"Er","")</f>
        <v/>
      </c>
      <c r="X33" s="5" t="str">
        <f>IF(OR(J33&gt;I33,J33&gt;J32),"Er","")</f>
        <v/>
      </c>
      <c r="Y33" s="5" t="str">
        <f>IF(K33&gt;K32,"Er","")</f>
        <v/>
      </c>
      <c r="Z33" s="5" t="str">
        <f>IF(OR(L33&gt;K33,L33&gt;L32),"Er","")</f>
        <v/>
      </c>
      <c r="AA33" s="5" t="str">
        <f>IF(OR(P33&gt;D33,P33&gt;P32,P33&lt;Q33),"Er","")</f>
        <v/>
      </c>
      <c r="AB33" s="5" t="str">
        <f>IF(OR(Q33&gt;P33,Q33&gt;E33,Q33&gt;Q32),"Er","")</f>
        <v/>
      </c>
    </row>
    <row r="34" spans="2:28" x14ac:dyDescent="0.25">
      <c r="B34" s="79">
        <v>1221</v>
      </c>
      <c r="C34" s="85" t="s">
        <v>73</v>
      </c>
      <c r="D34" s="12">
        <f t="shared" si="20"/>
        <v>0</v>
      </c>
      <c r="E34" s="12">
        <f t="shared" si="20"/>
        <v>0</v>
      </c>
      <c r="F34" s="86">
        <v>2</v>
      </c>
      <c r="G34" s="13"/>
      <c r="H34" s="13"/>
      <c r="I34" s="13"/>
      <c r="J34" s="13"/>
      <c r="K34" s="13"/>
      <c r="L34" s="13"/>
      <c r="M34" s="87">
        <v>2</v>
      </c>
      <c r="N34" s="13" t="str">
        <f t="shared" si="14"/>
        <v/>
      </c>
      <c r="O34" s="13" t="str">
        <f t="shared" si="15"/>
        <v/>
      </c>
      <c r="P34" s="13"/>
      <c r="Q34" s="14"/>
      <c r="S34" s="5" t="str">
        <f t="shared" si="16"/>
        <v/>
      </c>
      <c r="T34" s="5" t="str">
        <f t="shared" si="17"/>
        <v/>
      </c>
      <c r="U34" s="5" t="str">
        <f>IF(G34&gt;G32,"Er","")</f>
        <v/>
      </c>
      <c r="V34" s="5" t="str">
        <f>IF(OR(H34&gt;H32,H34&gt;G34),"Er","")</f>
        <v/>
      </c>
      <c r="W34" s="5" t="str">
        <f>IF(I34&gt;I32,"Er","")</f>
        <v/>
      </c>
      <c r="X34" s="5" t="str">
        <f>IF(OR(J34&gt;I34,J34&gt;J32),"Er","")</f>
        <v/>
      </c>
      <c r="Y34" s="5" t="str">
        <f>IF(K34&gt;K32,"Er","")</f>
        <v/>
      </c>
      <c r="Z34" s="5" t="str">
        <f>IF(OR(L34&gt;K34,L34&gt;L32),"Er","")</f>
        <v/>
      </c>
      <c r="AA34" s="5" t="str">
        <f>IF(OR(P34&gt;D34,P34&gt;P32,P34&lt;Q34),"Er","")</f>
        <v/>
      </c>
      <c r="AB34" s="5" t="str">
        <f>IF(OR(Q34&gt;P34,Q34&gt;E34,Q34&gt;Q32),"Er","")</f>
        <v/>
      </c>
    </row>
    <row r="35" spans="2:28" x14ac:dyDescent="0.25">
      <c r="B35" s="79">
        <v>1222</v>
      </c>
      <c r="C35" s="85" t="s">
        <v>74</v>
      </c>
      <c r="D35" s="12">
        <f t="shared" si="20"/>
        <v>0</v>
      </c>
      <c r="E35" s="12">
        <f t="shared" si="20"/>
        <v>0</v>
      </c>
      <c r="F35" s="88">
        <v>3</v>
      </c>
      <c r="G35" s="13"/>
      <c r="H35" s="13"/>
      <c r="I35" s="13"/>
      <c r="J35" s="13"/>
      <c r="K35" s="13"/>
      <c r="L35" s="13"/>
      <c r="M35" s="89">
        <v>3</v>
      </c>
      <c r="N35" s="13" t="str">
        <f t="shared" si="14"/>
        <v/>
      </c>
      <c r="O35" s="13" t="str">
        <f t="shared" si="15"/>
        <v/>
      </c>
      <c r="P35" s="13"/>
      <c r="Q35" s="14"/>
      <c r="S35" s="5" t="str">
        <f t="shared" si="16"/>
        <v/>
      </c>
      <c r="T35" s="5" t="str">
        <f t="shared" si="17"/>
        <v/>
      </c>
      <c r="U35" s="5" t="str">
        <f>IF(G35&gt;G32,"Er","")</f>
        <v/>
      </c>
      <c r="V35" s="5" t="str">
        <f>IF(OR(H35&gt;H32,H35&gt;G35),"Er","")</f>
        <v/>
      </c>
      <c r="W35" s="5" t="str">
        <f>IF(I35&gt;I32,"Er","")</f>
        <v/>
      </c>
      <c r="X35" s="5" t="str">
        <f>IF(OR(J35&gt;I35,J35&gt;J32),"Er","")</f>
        <v/>
      </c>
      <c r="Y35" s="5" t="str">
        <f>IF(K35&gt;K32,"Er","")</f>
        <v/>
      </c>
      <c r="Z35" s="5" t="str">
        <f>IF(OR(L35&gt;K35,L35&gt;L32),"Er","")</f>
        <v/>
      </c>
      <c r="AA35" s="5" t="str">
        <f>IF(OR(P35&gt;D35,P35&gt;P32,P35&lt;Q35),"Er","")</f>
        <v/>
      </c>
      <c r="AB35" s="5" t="str">
        <f>IF(OR(Q35&gt;P35,Q35&gt;E35,Q35&gt;Q32),"Er","")</f>
        <v/>
      </c>
    </row>
    <row r="36" spans="2:28" x14ac:dyDescent="0.25">
      <c r="B36" s="79">
        <v>1223</v>
      </c>
      <c r="C36" s="90" t="s">
        <v>75</v>
      </c>
      <c r="D36" s="12">
        <f t="shared" si="20"/>
        <v>0</v>
      </c>
      <c r="E36" s="12">
        <f t="shared" si="20"/>
        <v>0</v>
      </c>
      <c r="F36" s="88">
        <v>4</v>
      </c>
      <c r="G36" s="23"/>
      <c r="H36" s="23"/>
      <c r="I36" s="23"/>
      <c r="J36" s="23"/>
      <c r="K36" s="23"/>
      <c r="L36" s="23"/>
      <c r="M36" s="89">
        <v>4</v>
      </c>
      <c r="N36" s="13" t="str">
        <f t="shared" si="14"/>
        <v/>
      </c>
      <c r="O36" s="13" t="str">
        <f t="shared" si="15"/>
        <v/>
      </c>
      <c r="P36" s="23"/>
      <c r="Q36" s="24"/>
      <c r="S36" s="5" t="str">
        <f t="shared" si="16"/>
        <v/>
      </c>
      <c r="T36" s="5" t="str">
        <f t="shared" si="17"/>
        <v/>
      </c>
      <c r="U36" s="5" t="str">
        <f>IF(G36&gt;G32,"Er","")</f>
        <v/>
      </c>
      <c r="V36" s="5" t="str">
        <f>IF(OR(H36&gt;H32,H36&gt;G36),"Er","")</f>
        <v/>
      </c>
      <c r="W36" s="5" t="str">
        <f>IF(I36&gt;I32,"Er","")</f>
        <v/>
      </c>
      <c r="X36" s="5" t="str">
        <f>IF(OR(J36&gt;I36,J36&gt;J32),"Er","")</f>
        <v/>
      </c>
      <c r="Y36" s="5" t="str">
        <f>IF(K36&gt;K32,"Er","")</f>
        <v/>
      </c>
      <c r="Z36" s="5" t="str">
        <f>IF(OR(L36&gt;K36,L36&gt;L32),"Er","")</f>
        <v/>
      </c>
      <c r="AA36" s="5" t="str">
        <f>IF(OR(P36&gt;D36,P36&gt;P32,P36&lt;Q36),"Er","")</f>
        <v/>
      </c>
      <c r="AB36" s="5" t="str">
        <f>IF(OR(Q36&gt;P36,Q36&gt;E36,Q36&gt;Q32),"Er","")</f>
        <v/>
      </c>
    </row>
    <row r="37" spans="2:28" customFormat="1" ht="16.5" customHeight="1" thickBot="1" x14ac:dyDescent="0.3">
      <c r="B37" s="79">
        <v>1224</v>
      </c>
      <c r="C37" s="97" t="s">
        <v>76</v>
      </c>
      <c r="D37" s="15">
        <f t="shared" si="20"/>
        <v>0</v>
      </c>
      <c r="E37" s="15">
        <f t="shared" si="20"/>
        <v>0</v>
      </c>
      <c r="F37" s="88">
        <v>5</v>
      </c>
      <c r="G37" s="16"/>
      <c r="H37" s="16"/>
      <c r="I37" s="16"/>
      <c r="J37" s="16"/>
      <c r="K37" s="16"/>
      <c r="L37" s="16"/>
      <c r="M37" s="89">
        <v>5</v>
      </c>
      <c r="N37" s="13" t="str">
        <f t="shared" si="14"/>
        <v/>
      </c>
      <c r="O37" s="13" t="str">
        <f t="shared" si="15"/>
        <v/>
      </c>
      <c r="P37" s="16"/>
      <c r="Q37" s="17"/>
      <c r="R37" s="1"/>
      <c r="S37" s="5" t="str">
        <f t="shared" si="16"/>
        <v/>
      </c>
      <c r="T37" s="5" t="str">
        <f t="shared" si="17"/>
        <v/>
      </c>
      <c r="U37" s="5" t="str">
        <f>IF(G37&gt;G32,"Er","")</f>
        <v/>
      </c>
      <c r="V37" s="5" t="str">
        <f>IF(OR(H37&gt;H32,H37&gt;G37),"Er","")</f>
        <v/>
      </c>
      <c r="W37" s="5" t="str">
        <f>IF(I37&gt;I32,"Er","")</f>
        <v/>
      </c>
      <c r="X37" s="5" t="str">
        <f>IF(OR(J37&gt;I37,J37&gt;J32),"Er","")</f>
        <v/>
      </c>
      <c r="Y37" s="5" t="str">
        <f>IF(K37&gt;K32,"Er","")</f>
        <v/>
      </c>
      <c r="Z37" s="5" t="str">
        <f>IF(OR(L37&gt;K37,L37&gt;L32),"Er","")</f>
        <v/>
      </c>
      <c r="AA37" s="5" t="str">
        <f>IF(OR(P37&gt;D37,P37&gt;P32,P37&lt;Q37),"Er","")</f>
        <v/>
      </c>
      <c r="AB37" s="5" t="str">
        <f>IF(OR(Q37&gt;P37,Q37&gt;E37,Q37&gt;Q32),"Er","")</f>
        <v/>
      </c>
    </row>
    <row r="38" spans="2:28" customFormat="1" ht="14.45" customHeight="1" x14ac:dyDescent="0.2">
      <c r="C38" s="98"/>
    </row>
    <row r="39" spans="2:28" customFormat="1" ht="16.5" customHeight="1" thickBot="1" x14ac:dyDescent="0.3">
      <c r="C39" s="99" t="s">
        <v>89</v>
      </c>
      <c r="G39" s="1"/>
    </row>
    <row r="40" spans="2:28" x14ac:dyDescent="0.25">
      <c r="C40" s="122" t="s">
        <v>90</v>
      </c>
      <c r="D40" s="124" t="s">
        <v>0</v>
      </c>
      <c r="E40" s="126" t="s">
        <v>7</v>
      </c>
      <c r="F40" s="100"/>
      <c r="G40" s="128" t="s">
        <v>53</v>
      </c>
      <c r="H40" s="129"/>
    </row>
    <row r="41" spans="2:28" customFormat="1" ht="25.5" customHeight="1" x14ac:dyDescent="0.25">
      <c r="C41" s="123"/>
      <c r="D41" s="125"/>
      <c r="E41" s="127"/>
      <c r="F41" s="101"/>
      <c r="G41" s="102" t="s">
        <v>8</v>
      </c>
      <c r="H41" s="103" t="s">
        <v>57</v>
      </c>
      <c r="I41" s="29"/>
    </row>
    <row r="42" spans="2:28" x14ac:dyDescent="0.25">
      <c r="C42" s="104" t="s">
        <v>0</v>
      </c>
      <c r="D42" s="105"/>
      <c r="E42" s="8"/>
      <c r="F42" s="106">
        <v>1</v>
      </c>
      <c r="G42" s="8"/>
      <c r="H42" s="28"/>
      <c r="I42" s="29"/>
      <c r="S42" s="5" t="str">
        <f>IF(D42&gt;D5,"Er","")</f>
        <v/>
      </c>
      <c r="T42" s="5" t="str">
        <f>IF(E42&gt;D42,"Er","")</f>
        <v/>
      </c>
      <c r="U42" s="5" t="str">
        <f>IF(OR(G42&gt;D42,G42&lt;H42),"Er","")</f>
        <v/>
      </c>
      <c r="V42" s="5" t="str">
        <f>IF(OR(H42&gt;G42,H42&gt;E42),"Er","")</f>
        <v/>
      </c>
    </row>
    <row r="43" spans="2:28" customFormat="1" ht="15.75" customHeight="1" x14ac:dyDescent="0.25">
      <c r="C43" s="107" t="s">
        <v>91</v>
      </c>
      <c r="D43" s="108"/>
      <c r="E43" s="109"/>
      <c r="F43" s="110">
        <v>2</v>
      </c>
      <c r="G43" s="8"/>
      <c r="H43" s="111"/>
      <c r="I43" s="29"/>
      <c r="S43" s="5" t="str">
        <f>IF(D43&gt;D42,"Er","")</f>
        <v/>
      </c>
      <c r="T43" s="5" t="str">
        <f>IF(E43&gt;D43,"Er","")</f>
        <v/>
      </c>
      <c r="U43" s="5" t="str">
        <f>IF(OR(G43&gt;D43,G43&lt;H43),"Er","")</f>
        <v/>
      </c>
      <c r="V43" s="5" t="str">
        <f>IF(OR(H43&gt;G43,H43&gt;E43),"Er","")</f>
        <v/>
      </c>
    </row>
    <row r="44" spans="2:28" customFormat="1" ht="16.5" customHeight="1" thickBot="1" x14ac:dyDescent="0.3">
      <c r="C44" s="112" t="s">
        <v>92</v>
      </c>
      <c r="D44" s="113"/>
      <c r="E44" s="16"/>
      <c r="F44" s="114">
        <v>3</v>
      </c>
      <c r="G44" s="115"/>
      <c r="H44" s="17"/>
      <c r="I44" s="29"/>
      <c r="L44" s="1"/>
      <c r="S44" s="5" t="str">
        <f>IF(D44&gt;D42,"Er","")</f>
        <v/>
      </c>
      <c r="T44" s="5" t="str">
        <f>IF(E44&gt;D44,"Er","")</f>
        <v/>
      </c>
      <c r="U44" s="5" t="str">
        <f>IF(OR(G44&gt;D44,G44&lt;H44),"Er","")</f>
        <v/>
      </c>
      <c r="V44" s="5" t="str">
        <f>IF(OR(H44&gt;G44,H44&gt;E44),"Er","")</f>
        <v/>
      </c>
    </row>
    <row r="45" spans="2:28" x14ac:dyDescent="0.25">
      <c r="C45" s="30"/>
    </row>
  </sheetData>
  <sheetProtection algorithmName="SHA-512" hashValue="i5Q2X+lu/5ux2lGTiBjTz0Js7O+rrUByfrHUryDBQfQnOuWtLu4ZIPgqHiTJIaL8ZODSR4Yvwr6iYGWvQFw6wA==" saltValue="JOr+c4v0+n577U6fMk5vqQ==" spinCount="100000" sheet="1"/>
  <mergeCells count="14">
    <mergeCell ref="P2:Q2"/>
    <mergeCell ref="G3:H3"/>
    <mergeCell ref="P3:P4"/>
    <mergeCell ref="Q3:Q4"/>
    <mergeCell ref="I3:J3"/>
    <mergeCell ref="K3:L3"/>
    <mergeCell ref="C40:C41"/>
    <mergeCell ref="D40:D41"/>
    <mergeCell ref="E40:E41"/>
    <mergeCell ref="G40:H40"/>
    <mergeCell ref="C2:C4"/>
    <mergeCell ref="G2:L2"/>
    <mergeCell ref="D2:D4"/>
    <mergeCell ref="E2:E4"/>
  </mergeCells>
  <phoneticPr fontId="0" type="noConversion"/>
  <dataValidations xWindow="10076" yWindow="102" count="7">
    <dataValidation allowBlank="1" showInputMessage="1" showErrorMessage="1" errorTitle="Lçi nhËp d÷ liÖu" error="ChØ nhËp d÷ liÖu kiÓu sè, kh«ng nhËp ch÷." sqref="P19:Q19 G13:L13 G26:L26 G19:L19 P26:Q26 P13:Q13 F7:F24 M7:M24 M26:M37 D26:F37 G32:L32 P32:Q32 D8:E24"/>
    <dataValidation allowBlank="1" showInputMessage="1" showErrorMessage="1" prompt="Đánh giá, xếp loại chuyên môn, nghiệp vụ theo quy chế của Bộ GD-ĐT" sqref="C19"/>
    <dataValidation allowBlank="1" showInputMessage="1" showErrorMessage="1" prompt="Đánh giá về phẩm chất chính trị, đạo đức, lối sống theo quy chế của Bộ Nội vụ (06/2006/QĐ-BNV)" sqref="C13"/>
    <dataValidation allowBlank="1" showInputMessage="1" showErrorMessage="1" prompt="Đánh giá xếp loại theo quy chế của Bộ Nội vụ (06/2006/QĐ-BNV)" sqref="C7"/>
    <dataValidation allowBlank="1" showInputMessage="1" showErrorMessage="1" prompt="Đánh giá xếp loại theo quy chế 11/1998/QĐ-TCCP-CCVC của Ban tổ chức cán bộ chính phủ." sqref="C32 C26"/>
    <dataValidation type="whole" allowBlank="1" showInputMessage="1" showErrorMessage="1" errorTitle="Lỗi nhập dữ liệu" error="Chỉ nhập số tối đa 300" sqref="G27:L31 P20:Q24 N8:O24 G33:L37 P33:Q37 P27:Q31 P8:Q12 P14:Q18 G8:L12 G14:L18 N26:O37 G20:L24">
      <formula1>0</formula1>
      <formula2>300</formula2>
    </dataValidation>
    <dataValidation allowBlank="1" showInputMessage="1" showErrorMessage="1" sqref="G7:L7 D25:Q25 D7:E7 D5:Q6 N7:Q7"/>
  </dataValidations>
  <pageMargins left="0.74803149606299213" right="0.23622047244094491" top="0.51181102362204722" bottom="0.51181102362204722" header="0" footer="0.23622047244094491"/>
  <pageSetup paperSize="9" scale="80" orientation="portrait" r:id="rId1"/>
  <headerFooter alignWithMargins="0">
    <oddFooter>&amp;L&amp;"Times New Roman,Regular"&amp;10Phiên bản 4.0.1&amp;C&amp;"Times New Roman,Regular"&amp;10Cuối năm&amp;R&amp;"Times New Roman,Regular"&amp;10&amp;A.&amp;P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8"/>
  <dimension ref="B1:AB45"/>
  <sheetViews>
    <sheetView showGridLines="0" showZeros="0" workbookViewId="0">
      <selection activeCell="AC13" sqref="AC13 AC13"/>
    </sheetView>
  </sheetViews>
  <sheetFormatPr defaultColWidth="9" defaultRowHeight="15.75" x14ac:dyDescent="0.25"/>
  <cols>
    <col min="1" max="1" width="1.5" style="1" customWidth="1"/>
    <col min="2" max="2" width="5.625" style="72" hidden="1" customWidth="1"/>
    <col min="3" max="3" width="31.125" style="1" customWidth="1"/>
    <col min="4" max="5" width="6.5" style="1" customWidth="1"/>
    <col min="6" max="6" width="8.5" style="1" hidden="1" customWidth="1"/>
    <col min="7" max="8" width="6.5" style="1" hidden="1" customWidth="1"/>
    <col min="9" max="12" width="6.5" style="1" customWidth="1"/>
    <col min="13" max="13" width="8.5" style="1" hidden="1" customWidth="1"/>
    <col min="14" max="17" width="6.5" style="1" hidden="1" customWidth="1"/>
    <col min="18" max="18" width="1.5" style="1" customWidth="1"/>
    <col min="19" max="28" width="2.5" style="6" customWidth="1"/>
    <col min="29" max="29" width="9" style="1" customWidth="1"/>
    <col min="30" max="16384" width="9" style="1"/>
  </cols>
  <sheetData>
    <row r="1" spans="2:28" customFormat="1" ht="18" customHeight="1" thickBot="1" x14ac:dyDescent="0.35">
      <c r="C1" s="3" t="s">
        <v>94</v>
      </c>
      <c r="D1" s="4"/>
    </row>
    <row r="2" spans="2:28" x14ac:dyDescent="0.25">
      <c r="C2" s="116" t="s">
        <v>50</v>
      </c>
      <c r="D2" s="134" t="s">
        <v>93</v>
      </c>
      <c r="E2" s="134" t="s">
        <v>51</v>
      </c>
      <c r="F2" s="65"/>
      <c r="G2" s="131" t="s">
        <v>52</v>
      </c>
      <c r="H2" s="132"/>
      <c r="I2" s="132"/>
      <c r="J2" s="132"/>
      <c r="K2" s="132"/>
      <c r="L2" s="133"/>
      <c r="M2" s="25"/>
      <c r="N2" s="25"/>
      <c r="O2" s="25"/>
      <c r="P2" s="137" t="s">
        <v>53</v>
      </c>
      <c r="Q2" s="138"/>
    </row>
    <row r="3" spans="2:28" x14ac:dyDescent="0.25">
      <c r="C3" s="130"/>
      <c r="D3" s="135"/>
      <c r="E3" s="135"/>
      <c r="F3" s="66"/>
      <c r="G3" s="139" t="s">
        <v>54</v>
      </c>
      <c r="H3" s="139"/>
      <c r="I3" s="139" t="s">
        <v>55</v>
      </c>
      <c r="J3" s="139"/>
      <c r="K3" s="139" t="s">
        <v>56</v>
      </c>
      <c r="L3" s="139"/>
      <c r="M3" s="68"/>
      <c r="N3" s="68"/>
      <c r="O3" s="68"/>
      <c r="P3" s="140" t="s">
        <v>8</v>
      </c>
      <c r="Q3" s="141" t="s">
        <v>57</v>
      </c>
    </row>
    <row r="4" spans="2:28" x14ac:dyDescent="0.25">
      <c r="C4" s="117"/>
      <c r="D4" s="136"/>
      <c r="E4" s="136"/>
      <c r="F4" s="69"/>
      <c r="G4" s="67" t="s">
        <v>0</v>
      </c>
      <c r="H4" s="67" t="s">
        <v>7</v>
      </c>
      <c r="I4" s="67" t="s">
        <v>0</v>
      </c>
      <c r="J4" s="67" t="s">
        <v>7</v>
      </c>
      <c r="K4" s="67" t="s">
        <v>0</v>
      </c>
      <c r="L4" s="67" t="s">
        <v>7</v>
      </c>
      <c r="M4" s="69"/>
      <c r="N4" s="69"/>
      <c r="O4" s="69"/>
      <c r="P4" s="136"/>
      <c r="Q4" s="142"/>
    </row>
    <row r="5" spans="2:28" x14ac:dyDescent="0.25">
      <c r="C5" s="70" t="s">
        <v>58</v>
      </c>
      <c r="D5" s="18">
        <f>SUM(D7,D26,D32)</f>
        <v>0</v>
      </c>
      <c r="E5" s="18">
        <f>SUM(E7,E26,E32)</f>
        <v>0</v>
      </c>
      <c r="F5" s="18"/>
      <c r="G5" s="18">
        <f t="shared" ref="G5:Q5" si="0">SUM(G7,G26,G32)</f>
        <v>0</v>
      </c>
      <c r="H5" s="18">
        <f t="shared" si="0"/>
        <v>0</v>
      </c>
      <c r="I5" s="18">
        <f t="shared" si="0"/>
        <v>0</v>
      </c>
      <c r="J5" s="18">
        <f t="shared" si="0"/>
        <v>0</v>
      </c>
      <c r="K5" s="71">
        <f t="shared" si="0"/>
        <v>0</v>
      </c>
      <c r="L5" s="71">
        <f t="shared" si="0"/>
        <v>0</v>
      </c>
      <c r="M5" s="71">
        <f t="shared" si="0"/>
        <v>0</v>
      </c>
      <c r="N5" s="71">
        <f t="shared" si="0"/>
        <v>0</v>
      </c>
      <c r="O5" s="71">
        <f t="shared" si="0"/>
        <v>0</v>
      </c>
      <c r="P5" s="18">
        <f t="shared" si="0"/>
        <v>0</v>
      </c>
      <c r="Q5" s="37">
        <f t="shared" si="0"/>
        <v>0</v>
      </c>
      <c r="S5" s="2"/>
      <c r="T5" s="2"/>
      <c r="U5" s="2"/>
      <c r="V5" s="2"/>
      <c r="W5" s="2"/>
      <c r="X5" s="2"/>
      <c r="Y5" s="2"/>
      <c r="Z5" s="2"/>
      <c r="AA5" s="2"/>
      <c r="AB5" s="2"/>
    </row>
    <row r="6" spans="2:28" s="72" customFormat="1" hidden="1" x14ac:dyDescent="0.25">
      <c r="B6" s="72" t="s">
        <v>59</v>
      </c>
      <c r="C6" s="73"/>
      <c r="D6" s="74" t="s">
        <v>60</v>
      </c>
      <c r="E6" s="74" t="s">
        <v>61</v>
      </c>
      <c r="F6" s="75"/>
      <c r="G6" s="74" t="s">
        <v>62</v>
      </c>
      <c r="H6" s="74" t="s">
        <v>63</v>
      </c>
      <c r="I6" s="74" t="s">
        <v>64</v>
      </c>
      <c r="J6" s="74" t="s">
        <v>65</v>
      </c>
      <c r="K6" s="76" t="s">
        <v>66</v>
      </c>
      <c r="L6" s="76" t="s">
        <v>67</v>
      </c>
      <c r="M6" s="75"/>
      <c r="N6" s="76"/>
      <c r="O6" s="76"/>
      <c r="P6" s="74" t="s">
        <v>68</v>
      </c>
      <c r="Q6" s="77" t="s">
        <v>69</v>
      </c>
      <c r="S6" s="78"/>
      <c r="T6" s="78"/>
      <c r="U6" s="78"/>
      <c r="V6" s="78"/>
      <c r="W6" s="78"/>
      <c r="X6" s="78"/>
      <c r="Y6" s="78"/>
      <c r="Z6" s="78"/>
      <c r="AA6" s="78"/>
      <c r="AB6" s="78"/>
    </row>
    <row r="7" spans="2:28" x14ac:dyDescent="0.25">
      <c r="B7" s="79">
        <v>1159</v>
      </c>
      <c r="C7" s="80" t="s">
        <v>70</v>
      </c>
      <c r="D7" s="18">
        <f>SUM(D8:D12)</f>
        <v>0</v>
      </c>
      <c r="E7" s="26">
        <f>SUM(E8:E12)</f>
        <v>0</v>
      </c>
      <c r="F7" s="81" t="s">
        <v>71</v>
      </c>
      <c r="G7" s="26">
        <f t="shared" ref="G7:L7" si="1">SUM(G8:G12)</f>
        <v>0</v>
      </c>
      <c r="H7" s="26">
        <f t="shared" si="1"/>
        <v>0</v>
      </c>
      <c r="I7" s="26">
        <f t="shared" si="1"/>
        <v>0</v>
      </c>
      <c r="J7" s="26">
        <f t="shared" si="1"/>
        <v>0</v>
      </c>
      <c r="K7" s="26">
        <f t="shared" si="1"/>
        <v>0</v>
      </c>
      <c r="L7" s="26">
        <f t="shared" si="1"/>
        <v>0</v>
      </c>
      <c r="M7" s="81" t="s">
        <v>71</v>
      </c>
      <c r="N7" s="26">
        <f>SUM(N8:N12)</f>
        <v>0</v>
      </c>
      <c r="O7" s="26">
        <f>SUM(O8:O12)</f>
        <v>0</v>
      </c>
      <c r="P7" s="26">
        <f>SUM(P8:P12)</f>
        <v>0</v>
      </c>
      <c r="Q7" s="27">
        <f>SUM(Q8:Q12)</f>
        <v>0</v>
      </c>
      <c r="S7" s="5" t="str">
        <f t="shared" ref="S7:S12" si="2">IF(OR(D7&lt;E7,D7&lt;P7),"Er","")</f>
        <v/>
      </c>
      <c r="T7" s="5" t="str">
        <f t="shared" ref="T7:T12" si="3">IF(E7&gt;D7,"Er","")</f>
        <v/>
      </c>
      <c r="U7" s="5" t="str">
        <f>IF(G7&lt;H7,"Er","")</f>
        <v/>
      </c>
      <c r="V7" s="5" t="str">
        <f>IF(H7&gt;G7,"Er","")</f>
        <v/>
      </c>
      <c r="W7" s="5" t="str">
        <f>IF(I7&lt;J7,"Er","")</f>
        <v/>
      </c>
      <c r="X7" s="5" t="str">
        <f>IF(J7&gt;I7,"Er","")</f>
        <v/>
      </c>
      <c r="Y7" s="5" t="str">
        <f>IF(K7&lt;L7,"Er","")</f>
        <v/>
      </c>
      <c r="Z7" s="5" t="str">
        <f>IF(L7&gt;K7,"Er","")</f>
        <v/>
      </c>
      <c r="AA7" s="5" t="str">
        <f>IF(OR(P7&gt;D7,P7&lt;Q7),"Er","")</f>
        <v/>
      </c>
      <c r="AB7" s="5" t="str">
        <f>IF(OR(Q7&gt;P7,Q7&gt;E7),"Er","")</f>
        <v/>
      </c>
    </row>
    <row r="8" spans="2:28" x14ac:dyDescent="0.25">
      <c r="B8" s="79">
        <v>1160</v>
      </c>
      <c r="C8" s="82" t="s">
        <v>95</v>
      </c>
      <c r="D8" s="7">
        <f t="shared" ref="D8:E12" si="4">SUM(G8,I8,K8)</f>
        <v>0</v>
      </c>
      <c r="E8" s="7">
        <f t="shared" si="4"/>
        <v>0</v>
      </c>
      <c r="F8" s="83">
        <v>1</v>
      </c>
      <c r="G8" s="13"/>
      <c r="H8" s="13"/>
      <c r="I8" s="13"/>
      <c r="J8" s="13"/>
      <c r="K8" s="13"/>
      <c r="L8" s="13"/>
      <c r="M8" s="84">
        <v>1</v>
      </c>
      <c r="N8" s="13" t="str">
        <f t="shared" ref="N8:N24" si="5">IF(SUM(D8)&lt;&gt;0, SUM(D8), "")</f>
        <v/>
      </c>
      <c r="O8" s="13" t="str">
        <f t="shared" ref="O8:O24" si="6">IF(SUM(E8)&lt;&gt;0, SUM(E8), "")</f>
        <v/>
      </c>
      <c r="P8" s="13"/>
      <c r="Q8" s="14"/>
      <c r="S8" s="5" t="str">
        <f t="shared" si="2"/>
        <v/>
      </c>
      <c r="T8" s="5" t="str">
        <f t="shared" si="3"/>
        <v/>
      </c>
      <c r="U8" s="5" t="str">
        <f>IF(G8&gt;G7,"Er","")</f>
        <v/>
      </c>
      <c r="V8" s="5" t="str">
        <f>IF(OR(H8&gt;H7,H8&gt;G8),"Er","")</f>
        <v/>
      </c>
      <c r="W8" s="5" t="str">
        <f>IF(I8&gt;I7,"Er","")</f>
        <v/>
      </c>
      <c r="X8" s="5" t="str">
        <f>IF(OR(J8&gt;I8,J8&gt;J7),"Er","")</f>
        <v/>
      </c>
      <c r="Y8" s="5" t="str">
        <f>IF(K8&gt;K7,"Er","")</f>
        <v/>
      </c>
      <c r="Z8" s="5" t="str">
        <f>IF(OR(L8&gt;K8,L8&gt;L7),"Er","")</f>
        <v/>
      </c>
      <c r="AA8" s="5" t="str">
        <f>IF(OR(P8&gt;D8,P8&gt;P7,P8&lt;Q8),"Er","")</f>
        <v/>
      </c>
      <c r="AB8" s="5" t="str">
        <f>IF(OR(Q8&gt;P8,Q8&gt;E8,Q8&gt;Q7),"Er","")</f>
        <v/>
      </c>
    </row>
    <row r="9" spans="2:28" x14ac:dyDescent="0.25">
      <c r="B9" s="79">
        <v>1161</v>
      </c>
      <c r="C9" s="85" t="s">
        <v>73</v>
      </c>
      <c r="D9" s="12">
        <f t="shared" si="4"/>
        <v>0</v>
      </c>
      <c r="E9" s="12">
        <f t="shared" si="4"/>
        <v>0</v>
      </c>
      <c r="F9" s="86">
        <v>2</v>
      </c>
      <c r="G9" s="13"/>
      <c r="H9" s="13"/>
      <c r="I9" s="13"/>
      <c r="J9" s="13"/>
      <c r="K9" s="13"/>
      <c r="L9" s="13"/>
      <c r="M9" s="87">
        <v>2</v>
      </c>
      <c r="N9" s="13" t="str">
        <f t="shared" si="5"/>
        <v/>
      </c>
      <c r="O9" s="13" t="str">
        <f t="shared" si="6"/>
        <v/>
      </c>
      <c r="P9" s="13"/>
      <c r="Q9" s="14"/>
      <c r="S9" s="5" t="str">
        <f t="shared" si="2"/>
        <v/>
      </c>
      <c r="T9" s="5" t="str">
        <f t="shared" si="3"/>
        <v/>
      </c>
      <c r="U9" s="5" t="str">
        <f>IF(G9&gt;G7,"Er","")</f>
        <v/>
      </c>
      <c r="V9" s="5" t="str">
        <f>IF(OR(H9&gt;H7,H9&gt;G9),"Er","")</f>
        <v/>
      </c>
      <c r="W9" s="5" t="str">
        <f>IF(I9&gt;I7,"Er","")</f>
        <v/>
      </c>
      <c r="X9" s="5" t="str">
        <f>IF(OR(J9&gt;I9,J9&gt;J7),"Er","")</f>
        <v/>
      </c>
      <c r="Y9" s="5" t="str">
        <f>IF(K9&gt;K7,"Er","")</f>
        <v/>
      </c>
      <c r="Z9" s="5" t="str">
        <f>IF(OR(L9&gt;K9,L9&gt;L7),"Er","")</f>
        <v/>
      </c>
      <c r="AA9" s="5" t="str">
        <f>IF(OR(P9&gt;D9,P9&gt;P7,P9&lt;Q9),"Er","")</f>
        <v/>
      </c>
      <c r="AB9" s="5" t="str">
        <f>IF(OR(Q9&gt;P9,Q9&gt;E9,Q9&gt;Q7),"Er","")</f>
        <v/>
      </c>
    </row>
    <row r="10" spans="2:28" x14ac:dyDescent="0.25">
      <c r="B10" s="79">
        <v>1162</v>
      </c>
      <c r="C10" s="85" t="s">
        <v>74</v>
      </c>
      <c r="D10" s="12">
        <f t="shared" si="4"/>
        <v>0</v>
      </c>
      <c r="E10" s="12">
        <f t="shared" si="4"/>
        <v>0</v>
      </c>
      <c r="F10" s="88">
        <v>3</v>
      </c>
      <c r="G10" s="13"/>
      <c r="H10" s="13"/>
      <c r="I10" s="13"/>
      <c r="J10" s="13"/>
      <c r="K10" s="13"/>
      <c r="L10" s="13"/>
      <c r="M10" s="89">
        <v>3</v>
      </c>
      <c r="N10" s="13" t="str">
        <f t="shared" si="5"/>
        <v/>
      </c>
      <c r="O10" s="13" t="str">
        <f t="shared" si="6"/>
        <v/>
      </c>
      <c r="P10" s="13"/>
      <c r="Q10" s="14"/>
      <c r="S10" s="5" t="str">
        <f t="shared" si="2"/>
        <v/>
      </c>
      <c r="T10" s="5" t="str">
        <f t="shared" si="3"/>
        <v/>
      </c>
      <c r="U10" s="5" t="str">
        <f>IF(G10&gt;G7,"Er","")</f>
        <v/>
      </c>
      <c r="V10" s="5" t="str">
        <f>IF(OR(H10&gt;H7,H10&gt;G10),"Er","")</f>
        <v/>
      </c>
      <c r="W10" s="5" t="str">
        <f>IF(I10&gt;I7,"Er","")</f>
        <v/>
      </c>
      <c r="X10" s="5" t="str">
        <f>IF(OR(J10&gt;I10,J10&gt;J7),"Er","")</f>
        <v/>
      </c>
      <c r="Y10" s="5" t="str">
        <f>IF(K10&gt;K7,"Er","")</f>
        <v/>
      </c>
      <c r="Z10" s="5" t="str">
        <f>IF(OR(L10&gt;K10,L10&gt;L7),"Er","")</f>
        <v/>
      </c>
      <c r="AA10" s="5" t="str">
        <f>IF(OR(P10&gt;D10,P10&gt;P7,P10&lt;Q10),"Er","")</f>
        <v/>
      </c>
      <c r="AB10" s="5" t="str">
        <f>IF(OR(Q10&gt;P10,Q10&gt;E10,Q10&gt;Q7),"Er","")</f>
        <v/>
      </c>
    </row>
    <row r="11" spans="2:28" x14ac:dyDescent="0.25">
      <c r="B11" s="79">
        <v>1163</v>
      </c>
      <c r="C11" s="90" t="s">
        <v>75</v>
      </c>
      <c r="D11" s="12">
        <f t="shared" si="4"/>
        <v>0</v>
      </c>
      <c r="E11" s="12">
        <f t="shared" si="4"/>
        <v>0</v>
      </c>
      <c r="F11" s="88">
        <v>4</v>
      </c>
      <c r="G11" s="23"/>
      <c r="H11" s="23"/>
      <c r="I11" s="23"/>
      <c r="J11" s="23"/>
      <c r="K11" s="23"/>
      <c r="L11" s="23"/>
      <c r="M11" s="89">
        <v>4</v>
      </c>
      <c r="N11" s="13" t="str">
        <f t="shared" si="5"/>
        <v/>
      </c>
      <c r="O11" s="13" t="str">
        <f t="shared" si="6"/>
        <v/>
      </c>
      <c r="P11" s="23"/>
      <c r="Q11" s="24"/>
      <c r="S11" s="5" t="str">
        <f t="shared" si="2"/>
        <v/>
      </c>
      <c r="T11" s="5" t="str">
        <f t="shared" si="3"/>
        <v/>
      </c>
      <c r="U11" s="5" t="str">
        <f>IF(G11&gt;G7,"Er","")</f>
        <v/>
      </c>
      <c r="V11" s="5" t="str">
        <f>IF(OR(H11&gt;H7,H11&gt;G11),"Er","")</f>
        <v/>
      </c>
      <c r="W11" s="5" t="str">
        <f>IF(I11&gt;I7,"Er","")</f>
        <v/>
      </c>
      <c r="X11" s="5" t="str">
        <f>IF(OR(J11&gt;I11,J11&gt;J7),"Er","")</f>
        <v/>
      </c>
      <c r="Y11" s="5" t="str">
        <f>IF(K11&gt;K7,"Er","")</f>
        <v/>
      </c>
      <c r="Z11" s="5" t="str">
        <f>IF(OR(L11&gt;K11,L11&gt;L7),"Er","")</f>
        <v/>
      </c>
      <c r="AA11" s="5" t="str">
        <f>IF(OR(P11&gt;D11,P11&gt;P7,P11&lt;Q11),"Er","")</f>
        <v/>
      </c>
      <c r="AB11" s="5" t="str">
        <f>IF(OR(Q11&gt;P11,Q11&gt;E11,Q11&gt;Q7),"Er","")</f>
        <v/>
      </c>
    </row>
    <row r="12" spans="2:28" x14ac:dyDescent="0.25">
      <c r="B12" s="79">
        <v>1164</v>
      </c>
      <c r="C12" s="91" t="s">
        <v>76</v>
      </c>
      <c r="D12" s="20">
        <f t="shared" si="4"/>
        <v>0</v>
      </c>
      <c r="E12" s="20">
        <f t="shared" si="4"/>
        <v>0</v>
      </c>
      <c r="F12" s="88">
        <v>5</v>
      </c>
      <c r="G12" s="21"/>
      <c r="H12" s="21"/>
      <c r="I12" s="21"/>
      <c r="J12" s="21"/>
      <c r="K12" s="21"/>
      <c r="L12" s="21"/>
      <c r="M12" s="89">
        <v>5</v>
      </c>
      <c r="N12" s="13" t="str">
        <f t="shared" si="5"/>
        <v/>
      </c>
      <c r="O12" s="13" t="str">
        <f t="shared" si="6"/>
        <v/>
      </c>
      <c r="P12" s="21"/>
      <c r="Q12" s="22"/>
      <c r="S12" s="5" t="str">
        <f t="shared" si="2"/>
        <v/>
      </c>
      <c r="T12" s="5" t="str">
        <f t="shared" si="3"/>
        <v/>
      </c>
      <c r="U12" s="5" t="str">
        <f>IF(G12&gt;G7,"Er","")</f>
        <v/>
      </c>
      <c r="V12" s="5" t="str">
        <f>IF(OR(H12&gt;H7,H12&gt;G12),"Er","")</f>
        <v/>
      </c>
      <c r="W12" s="5" t="str">
        <f>IF(I12&gt;I7,"Er","")</f>
        <v/>
      </c>
      <c r="X12" s="5" t="str">
        <f>IF(OR(J12&gt;I12,J12&gt;J7),"Er","")</f>
        <v/>
      </c>
      <c r="Y12" s="5" t="str">
        <f>IF(K12&gt;K7,"Er","")</f>
        <v/>
      </c>
      <c r="Z12" s="5" t="str">
        <f>IF(OR(L12&gt;K12,L12&gt;L7),"Er","")</f>
        <v/>
      </c>
      <c r="AA12" s="5" t="str">
        <f>IF(OR(P12&gt;D12,P12&gt;P7,P12&lt;Q12),"Er","")</f>
        <v/>
      </c>
      <c r="AB12" s="5" t="str">
        <f>IF(OR(Q12&gt;P12,Q12&gt;E12,Q12&gt;Q7),"Er","")</f>
        <v/>
      </c>
    </row>
    <row r="13" spans="2:28" x14ac:dyDescent="0.25">
      <c r="B13" s="79">
        <v>1165</v>
      </c>
      <c r="C13" s="92" t="s">
        <v>77</v>
      </c>
      <c r="D13" s="26">
        <f>SUM(D14:D18)</f>
        <v>0</v>
      </c>
      <c r="E13" s="26">
        <f>SUM(E14:E18)</f>
        <v>0</v>
      </c>
      <c r="F13" s="81" t="s">
        <v>78</v>
      </c>
      <c r="G13" s="26">
        <f t="shared" ref="G13:L13" si="7">G7</f>
        <v>0</v>
      </c>
      <c r="H13" s="26">
        <f t="shared" si="7"/>
        <v>0</v>
      </c>
      <c r="I13" s="26">
        <f t="shared" si="7"/>
        <v>0</v>
      </c>
      <c r="J13" s="26">
        <f t="shared" si="7"/>
        <v>0</v>
      </c>
      <c r="K13" s="26">
        <f t="shared" si="7"/>
        <v>0</v>
      </c>
      <c r="L13" s="26">
        <f t="shared" si="7"/>
        <v>0</v>
      </c>
      <c r="M13" s="81" t="s">
        <v>78</v>
      </c>
      <c r="N13" s="93" t="str">
        <f t="shared" si="5"/>
        <v/>
      </c>
      <c r="O13" s="93" t="str">
        <f t="shared" si="6"/>
        <v/>
      </c>
      <c r="P13" s="26">
        <f>P7</f>
        <v>0</v>
      </c>
      <c r="Q13" s="27">
        <f>Q7</f>
        <v>0</v>
      </c>
      <c r="S13" s="5" t="str">
        <f>IF(OR(D13&lt;E13,D13&lt;P13,D13&lt;&gt;D7),"Er","")</f>
        <v/>
      </c>
      <c r="T13" s="5" t="str">
        <f>IF(OR(E13&gt;D13,E13&lt;Q13,E13&lt;&gt;E7),"Er","")</f>
        <v/>
      </c>
      <c r="U13" s="5" t="str">
        <f t="shared" ref="U13:Z13" si="8">IF(AND(G13&lt;&gt;SUM(G14:G18),G13&lt;&gt;""),"Er","")</f>
        <v/>
      </c>
      <c r="V13" s="5" t="str">
        <f t="shared" si="8"/>
        <v/>
      </c>
      <c r="W13" s="5" t="str">
        <f t="shared" si="8"/>
        <v/>
      </c>
      <c r="X13" s="5" t="str">
        <f t="shared" si="8"/>
        <v/>
      </c>
      <c r="Y13" s="5" t="str">
        <f t="shared" si="8"/>
        <v/>
      </c>
      <c r="Z13" s="5" t="str">
        <f t="shared" si="8"/>
        <v/>
      </c>
      <c r="AA13" s="5" t="str">
        <f>IF(OR(P13&lt;Q13,P13&gt;D13,AND(P13&lt;&gt;SUM(P14:P18),P13&lt;&gt;"")),"Er","")</f>
        <v/>
      </c>
      <c r="AB13" s="5" t="str">
        <f>IF(OR(Q13&gt;P13,Q13&gt;E13,AND(Q13&lt;&gt;SUM(Q14:Q18),Q13&lt;&gt;"")),"Er","")</f>
        <v/>
      </c>
    </row>
    <row r="14" spans="2:28" x14ac:dyDescent="0.25">
      <c r="B14" s="79">
        <v>1166</v>
      </c>
      <c r="C14" s="94" t="s">
        <v>96</v>
      </c>
      <c r="D14" s="7">
        <f t="shared" ref="D14:E18" si="9">SUM(G14,I14,K14)</f>
        <v>0</v>
      </c>
      <c r="E14" s="7">
        <f t="shared" si="9"/>
        <v>0</v>
      </c>
      <c r="F14" s="83">
        <v>1</v>
      </c>
      <c r="G14" s="13"/>
      <c r="H14" s="13"/>
      <c r="I14" s="13"/>
      <c r="J14" s="13"/>
      <c r="K14" s="13"/>
      <c r="L14" s="13"/>
      <c r="M14" s="84">
        <v>1</v>
      </c>
      <c r="N14" s="13" t="str">
        <f t="shared" si="5"/>
        <v/>
      </c>
      <c r="O14" s="13" t="str">
        <f t="shared" si="6"/>
        <v/>
      </c>
      <c r="P14" s="13"/>
      <c r="Q14" s="14"/>
      <c r="S14" s="5" t="str">
        <f>IF(OR(D14&lt;E14,D14&lt;P14),"Er","")</f>
        <v/>
      </c>
      <c r="T14" s="5" t="str">
        <f>IF(E14&gt;D14,"Er","")</f>
        <v/>
      </c>
      <c r="U14" s="5" t="str">
        <f>IF(G14&gt;G13,"Er","")</f>
        <v/>
      </c>
      <c r="V14" s="5" t="str">
        <f>IF(OR(H14&gt;H13,H14&gt;G14),"Er","")</f>
        <v/>
      </c>
      <c r="W14" s="5" t="str">
        <f>IF(I14&gt;I13,"Er","")</f>
        <v/>
      </c>
      <c r="X14" s="5" t="str">
        <f>IF(OR(J14&gt;I14,J14&gt;J13),"Er","")</f>
        <v/>
      </c>
      <c r="Y14" s="5" t="str">
        <f>IF(K14&gt;K13,"Er","")</f>
        <v/>
      </c>
      <c r="Z14" s="5" t="str">
        <f>IF(OR(L14&gt;K14,L14&gt;L13),"Er","")</f>
        <v/>
      </c>
      <c r="AA14" s="5" t="str">
        <f>IF(OR(P14&gt;D14,P14&gt;P13,P14&lt;Q14),"Er","")</f>
        <v/>
      </c>
      <c r="AB14" s="5" t="str">
        <f>IF(OR(Q14&gt;P14,Q14&gt;E14,Q14&gt;Q13),"Er","")</f>
        <v/>
      </c>
    </row>
    <row r="15" spans="2:28" x14ac:dyDescent="0.25">
      <c r="B15" s="79">
        <v>1167</v>
      </c>
      <c r="C15" s="95" t="s">
        <v>73</v>
      </c>
      <c r="D15" s="12">
        <f t="shared" si="9"/>
        <v>0</v>
      </c>
      <c r="E15" s="12">
        <f t="shared" si="9"/>
        <v>0</v>
      </c>
      <c r="F15" s="86">
        <v>2</v>
      </c>
      <c r="G15" s="13"/>
      <c r="H15" s="13"/>
      <c r="I15" s="13"/>
      <c r="J15" s="13"/>
      <c r="K15" s="13"/>
      <c r="L15" s="13"/>
      <c r="M15" s="87">
        <v>2</v>
      </c>
      <c r="N15" s="13" t="str">
        <f t="shared" si="5"/>
        <v/>
      </c>
      <c r="O15" s="13" t="str">
        <f t="shared" si="6"/>
        <v/>
      </c>
      <c r="P15" s="13"/>
      <c r="Q15" s="14"/>
      <c r="S15" s="5" t="str">
        <f>IF(OR(D15&lt;E15,D15&lt;P15),"Er","")</f>
        <v/>
      </c>
      <c r="T15" s="5" t="str">
        <f>IF(E15&gt;D15,"Er","")</f>
        <v/>
      </c>
      <c r="U15" s="5" t="str">
        <f>IF(G15&gt;G13,"Er","")</f>
        <v/>
      </c>
      <c r="V15" s="5" t="str">
        <f>IF(OR(H15&gt;H13,H15&gt;G15),"Er","")</f>
        <v/>
      </c>
      <c r="W15" s="5" t="str">
        <f>IF(I15&gt;I13,"Er","")</f>
        <v/>
      </c>
      <c r="X15" s="5" t="str">
        <f>IF(OR(J15&gt;I15,J15&gt;J13),"Er","")</f>
        <v/>
      </c>
      <c r="Y15" s="5" t="str">
        <f>IF(K15&gt;K13,"Er","")</f>
        <v/>
      </c>
      <c r="Z15" s="5" t="str">
        <f>IF(OR(L15&gt;K15,L15&gt;L13),"Er","")</f>
        <v/>
      </c>
      <c r="AA15" s="5" t="str">
        <f>IF(OR(P15&gt;D15,P15&gt;P13,P15&lt;Q15),"Er","")</f>
        <v/>
      </c>
      <c r="AB15" s="5" t="str">
        <f>IF(OR(Q15&gt;P15,Q15&gt;E15,Q15&gt;Q13),"Er","")</f>
        <v/>
      </c>
    </row>
    <row r="16" spans="2:28" x14ac:dyDescent="0.25">
      <c r="B16" s="79">
        <v>1168</v>
      </c>
      <c r="C16" s="95" t="s">
        <v>74</v>
      </c>
      <c r="D16" s="12">
        <f t="shared" si="9"/>
        <v>0</v>
      </c>
      <c r="E16" s="12">
        <f t="shared" si="9"/>
        <v>0</v>
      </c>
      <c r="F16" s="88">
        <v>3</v>
      </c>
      <c r="G16" s="13"/>
      <c r="H16" s="13"/>
      <c r="I16" s="13"/>
      <c r="J16" s="13"/>
      <c r="K16" s="13"/>
      <c r="L16" s="13"/>
      <c r="M16" s="89">
        <v>3</v>
      </c>
      <c r="N16" s="13" t="str">
        <f t="shared" si="5"/>
        <v/>
      </c>
      <c r="O16" s="13" t="str">
        <f t="shared" si="6"/>
        <v/>
      </c>
      <c r="P16" s="13"/>
      <c r="Q16" s="14"/>
      <c r="S16" s="5" t="str">
        <f>IF(OR(D16&lt;E16,D16&lt;P16),"Er","")</f>
        <v/>
      </c>
      <c r="T16" s="5" t="str">
        <f>IF(E16&gt;D16,"Er","")</f>
        <v/>
      </c>
      <c r="U16" s="5" t="str">
        <f>IF(G16&gt;G13,"Er","")</f>
        <v/>
      </c>
      <c r="V16" s="5" t="str">
        <f>IF(OR(H16&gt;H13,H16&gt;G16),"Er","")</f>
        <v/>
      </c>
      <c r="W16" s="5" t="str">
        <f>IF(I16&gt;I13,"Er","")</f>
        <v/>
      </c>
      <c r="X16" s="5" t="str">
        <f>IF(OR(J16&gt;I16,J16&gt;J13),"Er","")</f>
        <v/>
      </c>
      <c r="Y16" s="5" t="str">
        <f>IF(K16&gt;K13,"Er","")</f>
        <v/>
      </c>
      <c r="Z16" s="5" t="str">
        <f>IF(OR(L16&gt;K16,L16&gt;L13),"Er","")</f>
        <v/>
      </c>
      <c r="AA16" s="5" t="str">
        <f>IF(OR(P16&gt;D16,P16&gt;P13,P16&lt;Q16),"Er","")</f>
        <v/>
      </c>
      <c r="AB16" s="5" t="str">
        <f>IF(OR(Q16&gt;P16,Q16&gt;E16,Q16&gt;Q13),"Er","")</f>
        <v/>
      </c>
    </row>
    <row r="17" spans="2:28" x14ac:dyDescent="0.25">
      <c r="B17" s="79">
        <v>1169</v>
      </c>
      <c r="C17" s="90" t="s">
        <v>80</v>
      </c>
      <c r="D17" s="12">
        <f t="shared" si="9"/>
        <v>0</v>
      </c>
      <c r="E17" s="12">
        <f t="shared" si="9"/>
        <v>0</v>
      </c>
      <c r="F17" s="88">
        <v>4</v>
      </c>
      <c r="G17" s="23"/>
      <c r="H17" s="23"/>
      <c r="I17" s="23"/>
      <c r="J17" s="23"/>
      <c r="K17" s="23"/>
      <c r="L17" s="23"/>
      <c r="M17" s="89">
        <v>4</v>
      </c>
      <c r="N17" s="13" t="str">
        <f t="shared" si="5"/>
        <v/>
      </c>
      <c r="O17" s="13" t="str">
        <f t="shared" si="6"/>
        <v/>
      </c>
      <c r="P17" s="23"/>
      <c r="Q17" s="24"/>
      <c r="S17" s="5" t="str">
        <f>IF(OR(D17&lt;E17,D17&lt;P17),"Er","")</f>
        <v/>
      </c>
      <c r="T17" s="5" t="str">
        <f>IF(E17&gt;D17,"Er","")</f>
        <v/>
      </c>
      <c r="U17" s="5" t="str">
        <f>IF(G17&gt;G13,"Er","")</f>
        <v/>
      </c>
      <c r="V17" s="5" t="str">
        <f>IF(OR(H17&gt;H13,H17&gt;G17),"Er","")</f>
        <v/>
      </c>
      <c r="W17" s="5" t="str">
        <f>IF(I17&gt;I13,"Er","")</f>
        <v/>
      </c>
      <c r="X17" s="5" t="str">
        <f>IF(OR(J17&gt;I17,J17&gt;J13),"Er","")</f>
        <v/>
      </c>
      <c r="Y17" s="5" t="str">
        <f>IF(K17&gt;K13,"Er","")</f>
        <v/>
      </c>
      <c r="Z17" s="5" t="str">
        <f>IF(OR(L17&gt;K17,L17&gt;L13),"Er","")</f>
        <v/>
      </c>
      <c r="AA17" s="5" t="str">
        <f>IF(OR(P17&gt;D17,P17&gt;P13,P17&lt;Q17),"Er","")</f>
        <v/>
      </c>
      <c r="AB17" s="5" t="str">
        <f>IF(OR(Q17&gt;P17,Q17&gt;E17,Q17&gt;Q13),"Er","")</f>
        <v/>
      </c>
    </row>
    <row r="18" spans="2:28" x14ac:dyDescent="0.25">
      <c r="B18" s="79">
        <v>1170</v>
      </c>
      <c r="C18" s="91" t="s">
        <v>81</v>
      </c>
      <c r="D18" s="20">
        <f t="shared" si="9"/>
        <v>0</v>
      </c>
      <c r="E18" s="20">
        <f t="shared" si="9"/>
        <v>0</v>
      </c>
      <c r="F18" s="88">
        <v>5</v>
      </c>
      <c r="G18" s="21"/>
      <c r="H18" s="21"/>
      <c r="I18" s="21"/>
      <c r="J18" s="21"/>
      <c r="K18" s="21"/>
      <c r="L18" s="21"/>
      <c r="M18" s="89">
        <v>5</v>
      </c>
      <c r="N18" s="13" t="str">
        <f t="shared" si="5"/>
        <v/>
      </c>
      <c r="O18" s="13" t="str">
        <f t="shared" si="6"/>
        <v/>
      </c>
      <c r="P18" s="21"/>
      <c r="Q18" s="22"/>
      <c r="S18" s="5" t="str">
        <f>IF(OR(D18&lt;E18,D18&lt;P18),"Er","")</f>
        <v/>
      </c>
      <c r="T18" s="5" t="str">
        <f>IF(E18&gt;D18,"Er","")</f>
        <v/>
      </c>
      <c r="U18" s="5" t="str">
        <f>IF(G18&gt;G13,"Er","")</f>
        <v/>
      </c>
      <c r="V18" s="5" t="str">
        <f>IF(OR(H18&gt;H13,H18&gt;G18),"Er","")</f>
        <v/>
      </c>
      <c r="W18" s="5" t="str">
        <f>IF(I18&gt;I13,"Er","")</f>
        <v/>
      </c>
      <c r="X18" s="5" t="str">
        <f>IF(OR(J18&gt;I18,J18&gt;J13),"Er","")</f>
        <v/>
      </c>
      <c r="Y18" s="5" t="str">
        <f>IF(K18&gt;K13,"Er","")</f>
        <v/>
      </c>
      <c r="Z18" s="5" t="str">
        <f>IF(OR(L18&gt;K18,L18&gt;L13),"Er","")</f>
        <v/>
      </c>
      <c r="AA18" s="5" t="str">
        <f>IF(OR(P18&gt;D18,P18&gt;P13,P18&lt;Q18),"Er","")</f>
        <v/>
      </c>
      <c r="AB18" s="5" t="str">
        <f>IF(OR(Q18&gt;P18,Q18&gt;E18,Q18&gt;Q13),"Er","")</f>
        <v/>
      </c>
    </row>
    <row r="19" spans="2:28" x14ac:dyDescent="0.25">
      <c r="B19" s="79">
        <v>1171</v>
      </c>
      <c r="C19" s="92" t="s">
        <v>82</v>
      </c>
      <c r="D19" s="26">
        <f>SUM(D20:D24)</f>
        <v>0</v>
      </c>
      <c r="E19" s="26">
        <f>SUM(E20:E24)</f>
        <v>0</v>
      </c>
      <c r="F19" s="81" t="s">
        <v>83</v>
      </c>
      <c r="G19" s="26">
        <f t="shared" ref="G19:L19" si="10">G7</f>
        <v>0</v>
      </c>
      <c r="H19" s="26">
        <f t="shared" si="10"/>
        <v>0</v>
      </c>
      <c r="I19" s="26">
        <f t="shared" si="10"/>
        <v>0</v>
      </c>
      <c r="J19" s="26">
        <f t="shared" si="10"/>
        <v>0</v>
      </c>
      <c r="K19" s="26">
        <f t="shared" si="10"/>
        <v>0</v>
      </c>
      <c r="L19" s="26">
        <f t="shared" si="10"/>
        <v>0</v>
      </c>
      <c r="M19" s="81" t="s">
        <v>83</v>
      </c>
      <c r="N19" s="93" t="str">
        <f t="shared" si="5"/>
        <v/>
      </c>
      <c r="O19" s="93" t="str">
        <f t="shared" si="6"/>
        <v/>
      </c>
      <c r="P19" s="26">
        <f>P7</f>
        <v>0</v>
      </c>
      <c r="Q19" s="27">
        <f>Q7</f>
        <v>0</v>
      </c>
      <c r="S19" s="5" t="str">
        <f>IF(OR(D19&lt;E19,D19&lt;P19,D19&lt;&gt;D7),"Er","")</f>
        <v/>
      </c>
      <c r="T19" s="5" t="str">
        <f>IF(OR(E19&gt;D19,E19&lt;Q19,E19&lt;&gt;E7),"Er","")</f>
        <v/>
      </c>
      <c r="U19" s="5" t="str">
        <f t="shared" ref="U19:Z19" si="11">IF(AND(G19&lt;&gt;SUM(G20:G24),G19&lt;&gt;""),"Er","")</f>
        <v/>
      </c>
      <c r="V19" s="5" t="str">
        <f t="shared" si="11"/>
        <v/>
      </c>
      <c r="W19" s="5" t="str">
        <f t="shared" si="11"/>
        <v/>
      </c>
      <c r="X19" s="5" t="str">
        <f t="shared" si="11"/>
        <v/>
      </c>
      <c r="Y19" s="5" t="str">
        <f t="shared" si="11"/>
        <v/>
      </c>
      <c r="Z19" s="5" t="str">
        <f t="shared" si="11"/>
        <v/>
      </c>
      <c r="AA19" s="5" t="str">
        <f>IF(OR(P19&lt;Q19,P19&gt;D19,AND(P19&lt;&gt;SUM(P20:P24),P19&lt;&gt;"")),"Er","")</f>
        <v/>
      </c>
      <c r="AB19" s="5" t="str">
        <f>IF(OR(Q19&gt;P19,Q19&gt;E19,AND(Q19&lt;&gt;SUM(Q20:Q24),Q19&lt;&gt;"")),"Er","")</f>
        <v/>
      </c>
    </row>
    <row r="20" spans="2:28" x14ac:dyDescent="0.25">
      <c r="B20" s="79">
        <v>1172</v>
      </c>
      <c r="C20" s="94" t="s">
        <v>97</v>
      </c>
      <c r="D20" s="7">
        <f t="shared" ref="D20:E24" si="12">SUM(G20,I20,K20)</f>
        <v>0</v>
      </c>
      <c r="E20" s="7">
        <f t="shared" si="12"/>
        <v>0</v>
      </c>
      <c r="F20" s="83">
        <v>1</v>
      </c>
      <c r="G20" s="13"/>
      <c r="H20" s="13"/>
      <c r="I20" s="13"/>
      <c r="J20" s="13"/>
      <c r="K20" s="13"/>
      <c r="L20" s="13"/>
      <c r="M20" s="84">
        <v>1</v>
      </c>
      <c r="N20" s="13" t="str">
        <f t="shared" si="5"/>
        <v/>
      </c>
      <c r="O20" s="13" t="str">
        <f t="shared" si="6"/>
        <v/>
      </c>
      <c r="P20" s="13"/>
      <c r="Q20" s="14"/>
      <c r="S20" s="5" t="str">
        <f>IF(OR(D20&lt;E20,D20&lt;P20),"Er","")</f>
        <v/>
      </c>
      <c r="T20" s="5" t="str">
        <f>IF(E20&gt;D20,"Er","")</f>
        <v/>
      </c>
      <c r="U20" s="5" t="str">
        <f>IF(G20&gt;G19,"Er","")</f>
        <v/>
      </c>
      <c r="V20" s="5" t="str">
        <f>IF(OR(H20&gt;H19,H20&gt;G20),"Er","")</f>
        <v/>
      </c>
      <c r="W20" s="5" t="str">
        <f>IF(I20&gt;I19,"Er","")</f>
        <v/>
      </c>
      <c r="X20" s="5" t="str">
        <f>IF(OR(J20&gt;I20,J20&gt;J19),"Er","")</f>
        <v/>
      </c>
      <c r="Y20" s="5" t="str">
        <f>IF(K20&gt;K19,"Er","")</f>
        <v/>
      </c>
      <c r="Z20" s="5" t="str">
        <f>IF(OR(L20&gt;K20,L20&gt;L19),"Er","")</f>
        <v/>
      </c>
      <c r="AA20" s="5" t="str">
        <f>IF(OR(P20&gt;D20,P20&gt;P19,P20&lt;Q20),"Er","")</f>
        <v/>
      </c>
      <c r="AB20" s="5" t="str">
        <f>IF(OR(Q20&gt;P20,Q20&gt;E20,Q20&gt;Q19),"Er","")</f>
        <v/>
      </c>
    </row>
    <row r="21" spans="2:28" x14ac:dyDescent="0.25">
      <c r="B21" s="79">
        <v>1173</v>
      </c>
      <c r="C21" s="95" t="s">
        <v>73</v>
      </c>
      <c r="D21" s="12">
        <f t="shared" si="12"/>
        <v>0</v>
      </c>
      <c r="E21" s="12">
        <f t="shared" si="12"/>
        <v>0</v>
      </c>
      <c r="F21" s="86">
        <v>2</v>
      </c>
      <c r="G21" s="13"/>
      <c r="H21" s="13"/>
      <c r="I21" s="13"/>
      <c r="J21" s="13"/>
      <c r="K21" s="13"/>
      <c r="L21" s="13"/>
      <c r="M21" s="87">
        <v>2</v>
      </c>
      <c r="N21" s="13" t="str">
        <f t="shared" si="5"/>
        <v/>
      </c>
      <c r="O21" s="13" t="str">
        <f t="shared" si="6"/>
        <v/>
      </c>
      <c r="P21" s="13"/>
      <c r="Q21" s="14"/>
      <c r="S21" s="5" t="str">
        <f>IF(OR(D21&lt;E21,D21&lt;P21),"Er","")</f>
        <v/>
      </c>
      <c r="T21" s="5" t="str">
        <f>IF(E21&gt;D21,"Er","")</f>
        <v/>
      </c>
      <c r="U21" s="5" t="str">
        <f>IF(G21&gt;G19,"Er","")</f>
        <v/>
      </c>
      <c r="V21" s="5" t="str">
        <f>IF(OR(H21&gt;H19,H21&gt;G21),"Er","")</f>
        <v/>
      </c>
      <c r="W21" s="5" t="str">
        <f>IF(I21&gt;I19,"Er","")</f>
        <v/>
      </c>
      <c r="X21" s="5" t="str">
        <f>IF(OR(J21&gt;I21,J21&gt;J19),"Er","")</f>
        <v/>
      </c>
      <c r="Y21" s="5" t="str">
        <f>IF(K21&gt;K19,"Er","")</f>
        <v/>
      </c>
      <c r="Z21" s="5" t="str">
        <f>IF(OR(L21&gt;K21,L21&gt;L19),"Er","")</f>
        <v/>
      </c>
      <c r="AA21" s="5" t="str">
        <f>IF(OR(P21&gt;D21,P21&gt;P19,P21&lt;Q21),"Er","")</f>
        <v/>
      </c>
      <c r="AB21" s="5" t="str">
        <f>IF(OR(Q21&gt;P21,Q21&gt;E21,Q21&gt;Q19),"Er","")</f>
        <v/>
      </c>
    </row>
    <row r="22" spans="2:28" x14ac:dyDescent="0.25">
      <c r="B22" s="79">
        <v>1174</v>
      </c>
      <c r="C22" s="95" t="s">
        <v>74</v>
      </c>
      <c r="D22" s="12">
        <f t="shared" si="12"/>
        <v>0</v>
      </c>
      <c r="E22" s="12">
        <f t="shared" si="12"/>
        <v>0</v>
      </c>
      <c r="F22" s="88">
        <v>3</v>
      </c>
      <c r="G22" s="13"/>
      <c r="H22" s="13"/>
      <c r="I22" s="13"/>
      <c r="J22" s="13"/>
      <c r="K22" s="13"/>
      <c r="L22" s="13"/>
      <c r="M22" s="89">
        <v>3</v>
      </c>
      <c r="N22" s="13" t="str">
        <f t="shared" si="5"/>
        <v/>
      </c>
      <c r="O22" s="13" t="str">
        <f t="shared" si="6"/>
        <v/>
      </c>
      <c r="P22" s="13"/>
      <c r="Q22" s="14"/>
      <c r="S22" s="5" t="str">
        <f>IF(OR(D22&lt;E22,D22&lt;P22),"Er","")</f>
        <v/>
      </c>
      <c r="T22" s="5" t="str">
        <f>IF(E22&gt;D22,"Er","")</f>
        <v/>
      </c>
      <c r="U22" s="5" t="str">
        <f>IF(G22&gt;G19,"Er","")</f>
        <v/>
      </c>
      <c r="V22" s="5" t="str">
        <f>IF(OR(H22&gt;H19,H22&gt;G22),"Er","")</f>
        <v/>
      </c>
      <c r="W22" s="5" t="str">
        <f>IF(I22&gt;I19,"Er","")</f>
        <v/>
      </c>
      <c r="X22" s="5" t="str">
        <f>IF(OR(J22&gt;I22,J22&gt;J19),"Er","")</f>
        <v/>
      </c>
      <c r="Y22" s="5" t="str">
        <f>IF(K22&gt;K19,"Er","")</f>
        <v/>
      </c>
      <c r="Z22" s="5" t="str">
        <f>IF(OR(L22&gt;K22,L22&gt;L19),"Er","")</f>
        <v/>
      </c>
      <c r="AA22" s="5" t="str">
        <f>IF(OR(P22&gt;D22,P22&gt;P19,P22&lt;Q22),"Er","")</f>
        <v/>
      </c>
      <c r="AB22" s="5" t="str">
        <f>IF(OR(Q22&gt;P22,Q22&gt;E22,Q22&gt;Q19),"Er","")</f>
        <v/>
      </c>
    </row>
    <row r="23" spans="2:28" x14ac:dyDescent="0.25">
      <c r="B23" s="79">
        <v>1175</v>
      </c>
      <c r="C23" s="90" t="s">
        <v>80</v>
      </c>
      <c r="D23" s="12">
        <f t="shared" si="12"/>
        <v>0</v>
      </c>
      <c r="E23" s="12">
        <f t="shared" si="12"/>
        <v>0</v>
      </c>
      <c r="F23" s="88">
        <v>4</v>
      </c>
      <c r="G23" s="23"/>
      <c r="H23" s="23"/>
      <c r="I23" s="23"/>
      <c r="J23" s="23"/>
      <c r="K23" s="23"/>
      <c r="L23" s="23"/>
      <c r="M23" s="89">
        <v>4</v>
      </c>
      <c r="N23" s="13" t="str">
        <f t="shared" si="5"/>
        <v/>
      </c>
      <c r="O23" s="13" t="str">
        <f t="shared" si="6"/>
        <v/>
      </c>
      <c r="P23" s="23"/>
      <c r="Q23" s="24"/>
      <c r="S23" s="5" t="str">
        <f>IF(OR(D23&lt;E23,D23&lt;P23),"Er","")</f>
        <v/>
      </c>
      <c r="T23" s="5" t="str">
        <f>IF(E23&gt;D23,"Er","")</f>
        <v/>
      </c>
      <c r="U23" s="5" t="str">
        <f>IF(G23&gt;G19,"Er","")</f>
        <v/>
      </c>
      <c r="V23" s="5" t="str">
        <f>IF(OR(H23&gt;H19,H23&gt;G23),"Er","")</f>
        <v/>
      </c>
      <c r="W23" s="5" t="str">
        <f>IF(I23&gt;I19,"Er","")</f>
        <v/>
      </c>
      <c r="X23" s="5" t="str">
        <f>IF(OR(J23&gt;I23,J23&gt;J19),"Er","")</f>
        <v/>
      </c>
      <c r="Y23" s="5" t="str">
        <f>IF(K23&gt;K19,"Er","")</f>
        <v/>
      </c>
      <c r="Z23" s="5" t="str">
        <f>IF(OR(L23&gt;K23,L23&gt;L19),"Er","")</f>
        <v/>
      </c>
      <c r="AA23" s="5" t="str">
        <f>IF(OR(P23&gt;D23,P23&gt;P19,P23&lt;Q23),"Er","")</f>
        <v/>
      </c>
      <c r="AB23" s="5" t="str">
        <f>IF(OR(Q23&gt;P23,Q23&gt;E23,Q23&gt;Q19),"Er","")</f>
        <v/>
      </c>
    </row>
    <row r="24" spans="2:28" x14ac:dyDescent="0.25">
      <c r="B24" s="79">
        <v>1176</v>
      </c>
      <c r="C24" s="91" t="s">
        <v>81</v>
      </c>
      <c r="D24" s="20">
        <f t="shared" si="12"/>
        <v>0</v>
      </c>
      <c r="E24" s="20">
        <f t="shared" si="12"/>
        <v>0</v>
      </c>
      <c r="F24" s="88">
        <v>5</v>
      </c>
      <c r="G24" s="21"/>
      <c r="H24" s="21"/>
      <c r="I24" s="21"/>
      <c r="J24" s="21"/>
      <c r="K24" s="21"/>
      <c r="L24" s="21"/>
      <c r="M24" s="89">
        <v>5</v>
      </c>
      <c r="N24" s="13" t="str">
        <f t="shared" si="5"/>
        <v/>
      </c>
      <c r="O24" s="13" t="str">
        <f t="shared" si="6"/>
        <v/>
      </c>
      <c r="P24" s="21"/>
      <c r="Q24" s="22"/>
      <c r="S24" s="5" t="str">
        <f>IF(OR(D24&lt;E24,D24&lt;P24),"Er","")</f>
        <v/>
      </c>
      <c r="T24" s="5" t="str">
        <f>IF(E24&gt;D24,"Er","")</f>
        <v/>
      </c>
      <c r="U24" s="5" t="str">
        <f>IF(G24&gt;G19,"Er","")</f>
        <v/>
      </c>
      <c r="V24" s="5" t="str">
        <f>IF(OR(H24&gt;H19,H24&gt;G24),"Er","")</f>
        <v/>
      </c>
      <c r="W24" s="5" t="str">
        <f>IF(I24&gt;I19,"Er","")</f>
        <v/>
      </c>
      <c r="X24" s="5" t="str">
        <f>IF(OR(J24&gt;I24,J24&gt;J19),"Er","")</f>
        <v/>
      </c>
      <c r="Y24" s="5" t="str">
        <f>IF(K24&gt;K19,"Er","")</f>
        <v/>
      </c>
      <c r="Z24" s="5" t="str">
        <f>IF(OR(L24&gt;K24,L24&gt;L19),"Er","")</f>
        <v/>
      </c>
      <c r="AA24" s="5" t="str">
        <f>IF(OR(P24&gt;D24,P24&gt;P19,P24&lt;Q24),"Er","")</f>
        <v/>
      </c>
      <c r="AB24" s="5" t="str">
        <f>IF(OR(Q24&gt;P24,Q24&gt;E24,Q24&gt;Q19),"Er","")</f>
        <v/>
      </c>
    </row>
    <row r="25" spans="2:28" s="72" customFormat="1" hidden="1" x14ac:dyDescent="0.25">
      <c r="B25" s="72" t="s">
        <v>59</v>
      </c>
      <c r="C25" s="73"/>
      <c r="D25" s="74" t="s">
        <v>60</v>
      </c>
      <c r="E25" s="74" t="s">
        <v>61</v>
      </c>
      <c r="F25" s="75"/>
      <c r="G25" s="74" t="s">
        <v>62</v>
      </c>
      <c r="H25" s="74" t="s">
        <v>63</v>
      </c>
      <c r="I25" s="74" t="s">
        <v>64</v>
      </c>
      <c r="J25" s="74" t="s">
        <v>65</v>
      </c>
      <c r="K25" s="76" t="s">
        <v>66</v>
      </c>
      <c r="L25" s="76" t="s">
        <v>67</v>
      </c>
      <c r="M25" s="75"/>
      <c r="N25" s="76"/>
      <c r="O25" s="76"/>
      <c r="P25" s="74" t="s">
        <v>68</v>
      </c>
      <c r="Q25" s="77" t="s">
        <v>69</v>
      </c>
      <c r="S25" s="96"/>
      <c r="T25" s="96"/>
      <c r="U25" s="96"/>
      <c r="V25" s="96"/>
      <c r="W25" s="96"/>
      <c r="X25" s="96"/>
      <c r="Y25" s="96"/>
      <c r="Z25" s="96"/>
      <c r="AA25" s="96"/>
      <c r="AB25" s="96"/>
    </row>
    <row r="26" spans="2:28" x14ac:dyDescent="0.25">
      <c r="B26" s="79">
        <v>1213</v>
      </c>
      <c r="C26" s="80" t="s">
        <v>85</v>
      </c>
      <c r="D26" s="26">
        <f>SUM(D27:D31)</f>
        <v>0</v>
      </c>
      <c r="E26" s="26">
        <f>SUM(E27:E31)</f>
        <v>0</v>
      </c>
      <c r="F26" s="81" t="s">
        <v>71</v>
      </c>
      <c r="G26" s="26">
        <f t="shared" ref="G26:L26" si="13">SUM(G27:G31)</f>
        <v>0</v>
      </c>
      <c r="H26" s="26">
        <f t="shared" si="13"/>
        <v>0</v>
      </c>
      <c r="I26" s="26">
        <f t="shared" si="13"/>
        <v>0</v>
      </c>
      <c r="J26" s="26">
        <f t="shared" si="13"/>
        <v>0</v>
      </c>
      <c r="K26" s="26">
        <f t="shared" si="13"/>
        <v>0</v>
      </c>
      <c r="L26" s="26">
        <f t="shared" si="13"/>
        <v>0</v>
      </c>
      <c r="M26" s="81" t="s">
        <v>71</v>
      </c>
      <c r="N26" s="93" t="str">
        <f t="shared" ref="N26:N37" si="14">IF(SUM(D26)&lt;&gt;0, SUM(D26), "")</f>
        <v/>
      </c>
      <c r="O26" s="93" t="str">
        <f t="shared" ref="O26:O37" si="15">IF(SUM(E26)&lt;&gt;0, SUM(E26), "")</f>
        <v/>
      </c>
      <c r="P26" s="26">
        <f>SUM(P27:P31)</f>
        <v>0</v>
      </c>
      <c r="Q26" s="27">
        <f>SUM(Q27:Q31)</f>
        <v>0</v>
      </c>
      <c r="S26" s="5" t="str">
        <f t="shared" ref="S26:S37" si="16">IF(OR(D26&lt;E26,D26&lt;P26),"Er","")</f>
        <v/>
      </c>
      <c r="T26" s="5" t="str">
        <f t="shared" ref="T26:T37" si="17">IF(E26&gt;D26,"Er","")</f>
        <v/>
      </c>
      <c r="U26" s="5" t="str">
        <f>IF(G26&lt;H26,"Er","")</f>
        <v/>
      </c>
      <c r="V26" s="5" t="str">
        <f>IF(H26&gt;G26,"Er","")</f>
        <v/>
      </c>
      <c r="W26" s="5" t="str">
        <f>IF(I26&lt;J26,"Er","")</f>
        <v/>
      </c>
      <c r="X26" s="5" t="str">
        <f>IF(J26&gt;I26,"Er","")</f>
        <v/>
      </c>
      <c r="Y26" s="5" t="str">
        <f>IF(K26&lt;L26,"Er","")</f>
        <v/>
      </c>
      <c r="Z26" s="5" t="str">
        <f>IF(L26&gt;K26,"Er","")</f>
        <v/>
      </c>
      <c r="AA26" s="5" t="str">
        <f>IF(OR(P26&gt;D26,P26&lt;Q26),"Er","")</f>
        <v/>
      </c>
      <c r="AB26" s="5" t="str">
        <f>IF(OR(Q26&gt;P26,Q26&gt;E26),"Er","")</f>
        <v/>
      </c>
    </row>
    <row r="27" spans="2:28" x14ac:dyDescent="0.25">
      <c r="B27" s="79">
        <v>1214</v>
      </c>
      <c r="C27" s="82" t="s">
        <v>98</v>
      </c>
      <c r="D27" s="7">
        <f t="shared" ref="D27:E31" si="18">SUM(G27,I27,K27)</f>
        <v>0</v>
      </c>
      <c r="E27" s="7">
        <f t="shared" si="18"/>
        <v>0</v>
      </c>
      <c r="F27" s="83">
        <v>1</v>
      </c>
      <c r="G27" s="13"/>
      <c r="H27" s="13"/>
      <c r="I27" s="13"/>
      <c r="J27" s="13"/>
      <c r="K27" s="13"/>
      <c r="L27" s="13"/>
      <c r="M27" s="84">
        <v>1</v>
      </c>
      <c r="N27" s="13" t="str">
        <f t="shared" si="14"/>
        <v/>
      </c>
      <c r="O27" s="13" t="str">
        <f t="shared" si="15"/>
        <v/>
      </c>
      <c r="P27" s="13"/>
      <c r="Q27" s="14"/>
      <c r="S27" s="5" t="str">
        <f t="shared" si="16"/>
        <v/>
      </c>
      <c r="T27" s="5" t="str">
        <f t="shared" si="17"/>
        <v/>
      </c>
      <c r="U27" s="5" t="str">
        <f>IF(G27&gt;G26,"Er","")</f>
        <v/>
      </c>
      <c r="V27" s="5" t="str">
        <f>IF(OR(H27&gt;H26,H27&gt;G27),"Er","")</f>
        <v/>
      </c>
      <c r="W27" s="5" t="str">
        <f>IF(I27&gt;I26,"Er","")</f>
        <v/>
      </c>
      <c r="X27" s="5" t="str">
        <f>IF(OR(J27&gt;I27,J27&gt;J26),"Er","")</f>
        <v/>
      </c>
      <c r="Y27" s="5" t="str">
        <f>IF(K27&gt;K26,"Er","")</f>
        <v/>
      </c>
      <c r="Z27" s="5" t="str">
        <f>IF(OR(L27&gt;K27,L27&gt;L26),"Er","")</f>
        <v/>
      </c>
      <c r="AA27" s="5" t="str">
        <f>IF(OR(P27&gt;D27,P27&gt;P26,P27&lt;Q27),"Er","")</f>
        <v/>
      </c>
      <c r="AB27" s="5" t="str">
        <f>IF(OR(Q27&gt;P27,Q27&gt;E27,Q27&gt;Q26),"Er","")</f>
        <v/>
      </c>
    </row>
    <row r="28" spans="2:28" x14ac:dyDescent="0.25">
      <c r="B28" s="79">
        <v>1215</v>
      </c>
      <c r="C28" s="85" t="s">
        <v>73</v>
      </c>
      <c r="D28" s="12">
        <f t="shared" si="18"/>
        <v>0</v>
      </c>
      <c r="E28" s="12">
        <f t="shared" si="18"/>
        <v>0</v>
      </c>
      <c r="F28" s="86">
        <v>2</v>
      </c>
      <c r="G28" s="13"/>
      <c r="H28" s="13"/>
      <c r="I28" s="13"/>
      <c r="J28" s="13"/>
      <c r="K28" s="13"/>
      <c r="L28" s="13"/>
      <c r="M28" s="87">
        <v>2</v>
      </c>
      <c r="N28" s="13" t="str">
        <f t="shared" si="14"/>
        <v/>
      </c>
      <c r="O28" s="13" t="str">
        <f t="shared" si="15"/>
        <v/>
      </c>
      <c r="P28" s="13"/>
      <c r="Q28" s="14"/>
      <c r="S28" s="5" t="str">
        <f t="shared" si="16"/>
        <v/>
      </c>
      <c r="T28" s="5" t="str">
        <f t="shared" si="17"/>
        <v/>
      </c>
      <c r="U28" s="5" t="str">
        <f>IF(G28&gt;G26,"Er","")</f>
        <v/>
      </c>
      <c r="V28" s="5" t="str">
        <f>IF(OR(H28&gt;H26,H28&gt;G28),"Er","")</f>
        <v/>
      </c>
      <c r="W28" s="5" t="str">
        <f>IF(I28&gt;I26,"Er","")</f>
        <v/>
      </c>
      <c r="X28" s="5" t="str">
        <f>IF(OR(J28&gt;I28,J28&gt;J26),"Er","")</f>
        <v/>
      </c>
      <c r="Y28" s="5" t="str">
        <f>IF(K28&gt;K26,"Er","")</f>
        <v/>
      </c>
      <c r="Z28" s="5" t="str">
        <f>IF(OR(L28&gt;K28,L28&gt;L26),"Er","")</f>
        <v/>
      </c>
      <c r="AA28" s="5" t="str">
        <f>IF(OR(P28&gt;D28,P28&gt;P26,P28&lt;Q28),"Er","")</f>
        <v/>
      </c>
      <c r="AB28" s="5" t="str">
        <f>IF(OR(Q28&gt;P28,Q28&gt;E28,Q28&gt;Q26),"Er","")</f>
        <v/>
      </c>
    </row>
    <row r="29" spans="2:28" x14ac:dyDescent="0.25">
      <c r="B29" s="79">
        <v>1216</v>
      </c>
      <c r="C29" s="85" t="s">
        <v>74</v>
      </c>
      <c r="D29" s="12">
        <f t="shared" si="18"/>
        <v>0</v>
      </c>
      <c r="E29" s="12">
        <f t="shared" si="18"/>
        <v>0</v>
      </c>
      <c r="F29" s="88">
        <v>3</v>
      </c>
      <c r="G29" s="13"/>
      <c r="H29" s="13"/>
      <c r="I29" s="13"/>
      <c r="J29" s="13"/>
      <c r="K29" s="13"/>
      <c r="L29" s="13"/>
      <c r="M29" s="89">
        <v>3</v>
      </c>
      <c r="N29" s="13" t="str">
        <f t="shared" si="14"/>
        <v/>
      </c>
      <c r="O29" s="13" t="str">
        <f t="shared" si="15"/>
        <v/>
      </c>
      <c r="P29" s="13"/>
      <c r="Q29" s="14"/>
      <c r="S29" s="5" t="str">
        <f t="shared" si="16"/>
        <v/>
      </c>
      <c r="T29" s="5" t="str">
        <f t="shared" si="17"/>
        <v/>
      </c>
      <c r="U29" s="5" t="str">
        <f>IF(G29&gt;G26,"Er","")</f>
        <v/>
      </c>
      <c r="V29" s="5" t="str">
        <f>IF(OR(H29&gt;H26,H29&gt;G29),"Er","")</f>
        <v/>
      </c>
      <c r="W29" s="5" t="str">
        <f>IF(I29&gt;I26,"Er","")</f>
        <v/>
      </c>
      <c r="X29" s="5" t="str">
        <f>IF(OR(J29&gt;I29,J29&gt;J26),"Er","")</f>
        <v/>
      </c>
      <c r="Y29" s="5" t="str">
        <f>IF(K29&gt;K26,"Er","")</f>
        <v/>
      </c>
      <c r="Z29" s="5" t="str">
        <f>IF(OR(L29&gt;K29,L29&gt;L26),"Er","")</f>
        <v/>
      </c>
      <c r="AA29" s="5" t="str">
        <f>IF(OR(P29&gt;D29,P29&gt;P26,P29&lt;Q29),"Er","")</f>
        <v/>
      </c>
      <c r="AB29" s="5" t="str">
        <f>IF(OR(Q29&gt;P29,Q29&gt;E29,Q29&gt;Q26),"Er","")</f>
        <v/>
      </c>
    </row>
    <row r="30" spans="2:28" x14ac:dyDescent="0.25">
      <c r="B30" s="79">
        <v>1217</v>
      </c>
      <c r="C30" s="90" t="s">
        <v>75</v>
      </c>
      <c r="D30" s="12">
        <f t="shared" si="18"/>
        <v>0</v>
      </c>
      <c r="E30" s="12">
        <f t="shared" si="18"/>
        <v>0</v>
      </c>
      <c r="F30" s="88">
        <v>4</v>
      </c>
      <c r="G30" s="23"/>
      <c r="H30" s="23"/>
      <c r="I30" s="23"/>
      <c r="J30" s="23"/>
      <c r="K30" s="23"/>
      <c r="L30" s="23"/>
      <c r="M30" s="89">
        <v>4</v>
      </c>
      <c r="N30" s="13" t="str">
        <f t="shared" si="14"/>
        <v/>
      </c>
      <c r="O30" s="13" t="str">
        <f t="shared" si="15"/>
        <v/>
      </c>
      <c r="P30" s="23"/>
      <c r="Q30" s="24"/>
      <c r="S30" s="5" t="str">
        <f t="shared" si="16"/>
        <v/>
      </c>
      <c r="T30" s="5" t="str">
        <f t="shared" si="17"/>
        <v/>
      </c>
      <c r="U30" s="5" t="str">
        <f>IF(G30&gt;G26,"Er","")</f>
        <v/>
      </c>
      <c r="V30" s="5" t="str">
        <f>IF(OR(H30&gt;H26,H30&gt;G30),"Er","")</f>
        <v/>
      </c>
      <c r="W30" s="5" t="str">
        <f>IF(I30&gt;I26,"Er","")</f>
        <v/>
      </c>
      <c r="X30" s="5" t="str">
        <f>IF(OR(J30&gt;I30,J30&gt;J26),"Er","")</f>
        <v/>
      </c>
      <c r="Y30" s="5" t="str">
        <f>IF(K30&gt;K26,"Er","")</f>
        <v/>
      </c>
      <c r="Z30" s="5" t="str">
        <f>IF(OR(L30&gt;K30,L30&gt;L26),"Er","")</f>
        <v/>
      </c>
      <c r="AA30" s="5" t="str">
        <f>IF(OR(P30&gt;D30,P30&gt;P26,P30&lt;Q30),"Er","")</f>
        <v/>
      </c>
      <c r="AB30" s="5" t="str">
        <f>IF(OR(Q30&gt;P30,Q30&gt;E30,Q30&gt;Q26),"Er","")</f>
        <v/>
      </c>
    </row>
    <row r="31" spans="2:28" x14ac:dyDescent="0.25">
      <c r="B31" s="79">
        <v>1218</v>
      </c>
      <c r="C31" s="91" t="s">
        <v>76</v>
      </c>
      <c r="D31" s="20">
        <f t="shared" si="18"/>
        <v>0</v>
      </c>
      <c r="E31" s="20">
        <f t="shared" si="18"/>
        <v>0</v>
      </c>
      <c r="F31" s="88">
        <v>5</v>
      </c>
      <c r="G31" s="21"/>
      <c r="H31" s="21"/>
      <c r="I31" s="21"/>
      <c r="J31" s="21"/>
      <c r="K31" s="21"/>
      <c r="L31" s="21"/>
      <c r="M31" s="89">
        <v>5</v>
      </c>
      <c r="N31" s="13" t="str">
        <f t="shared" si="14"/>
        <v/>
      </c>
      <c r="O31" s="13" t="str">
        <f t="shared" si="15"/>
        <v/>
      </c>
      <c r="P31" s="21"/>
      <c r="Q31" s="22"/>
      <c r="S31" s="5" t="str">
        <f t="shared" si="16"/>
        <v/>
      </c>
      <c r="T31" s="5" t="str">
        <f t="shared" si="17"/>
        <v/>
      </c>
      <c r="U31" s="5" t="str">
        <f>IF(G31&gt;G26,"Er","")</f>
        <v/>
      </c>
      <c r="V31" s="5" t="str">
        <f>IF(OR(H31&gt;H26,H31&gt;G31),"Er","")</f>
        <v/>
      </c>
      <c r="W31" s="5" t="str">
        <f>IF(I31&gt;I26,"Er","")</f>
        <v/>
      </c>
      <c r="X31" s="5" t="str">
        <f>IF(OR(J31&gt;I31,J31&gt;J26),"Er","")</f>
        <v/>
      </c>
      <c r="Y31" s="5" t="str">
        <f>IF(K31&gt;K26,"Er","")</f>
        <v/>
      </c>
      <c r="Z31" s="5" t="str">
        <f>IF(OR(L31&gt;K31,L31&gt;L26),"Er","")</f>
        <v/>
      </c>
      <c r="AA31" s="5" t="str">
        <f>IF(OR(P31&gt;D31,P31&gt;P26,P31&lt;Q31),"Er","")</f>
        <v/>
      </c>
      <c r="AB31" s="5" t="str">
        <f>IF(OR(Q31&gt;P31,Q31&gt;E31,Q31&gt;Q26),"Er","")</f>
        <v/>
      </c>
    </row>
    <row r="32" spans="2:28" x14ac:dyDescent="0.25">
      <c r="B32" s="79">
        <v>1219</v>
      </c>
      <c r="C32" s="80" t="s">
        <v>87</v>
      </c>
      <c r="D32" s="26">
        <f>SUM(D33:D37)</f>
        <v>0</v>
      </c>
      <c r="E32" s="26">
        <f>SUM(E33:E37)</f>
        <v>0</v>
      </c>
      <c r="F32" s="81" t="s">
        <v>71</v>
      </c>
      <c r="G32" s="18">
        <f t="shared" ref="G32:L32" si="19">SUM(G33:G37)</f>
        <v>0</v>
      </c>
      <c r="H32" s="18">
        <f t="shared" si="19"/>
        <v>0</v>
      </c>
      <c r="I32" s="18">
        <f t="shared" si="19"/>
        <v>0</v>
      </c>
      <c r="J32" s="18">
        <f t="shared" si="19"/>
        <v>0</v>
      </c>
      <c r="K32" s="71">
        <f t="shared" si="19"/>
        <v>0</v>
      </c>
      <c r="L32" s="71">
        <f t="shared" si="19"/>
        <v>0</v>
      </c>
      <c r="M32" s="81" t="s">
        <v>71</v>
      </c>
      <c r="N32" s="93" t="str">
        <f t="shared" si="14"/>
        <v/>
      </c>
      <c r="O32" s="93" t="str">
        <f t="shared" si="15"/>
        <v/>
      </c>
      <c r="P32" s="18">
        <f>SUM(P33:P37)</f>
        <v>0</v>
      </c>
      <c r="Q32" s="37">
        <f>SUM(Q33:Q37)</f>
        <v>0</v>
      </c>
      <c r="S32" s="5" t="str">
        <f t="shared" si="16"/>
        <v/>
      </c>
      <c r="T32" s="5" t="str">
        <f t="shared" si="17"/>
        <v/>
      </c>
      <c r="U32" s="5" t="str">
        <f>IF(G32&lt;H32,"Er","")</f>
        <v/>
      </c>
      <c r="V32" s="5" t="str">
        <f>IF(H32&gt;G32,"Er","")</f>
        <v/>
      </c>
      <c r="W32" s="5" t="str">
        <f>IF(I32&lt;J32,"Er","")</f>
        <v/>
      </c>
      <c r="X32" s="5" t="str">
        <f>IF(J32&gt;I32,"Er","")</f>
        <v/>
      </c>
      <c r="Y32" s="5" t="str">
        <f>IF(K32&lt;L32,"Er","")</f>
        <v/>
      </c>
      <c r="Z32" s="5" t="str">
        <f>IF(L32&gt;K32,"Er","")</f>
        <v/>
      </c>
      <c r="AA32" s="5" t="str">
        <f>IF(OR(P32&gt;D32,P32&lt;Q32),"Er","")</f>
        <v/>
      </c>
      <c r="AB32" s="5" t="str">
        <f>IF(OR(Q32&gt;P32,Q32&gt;E32),"Er","")</f>
        <v/>
      </c>
    </row>
    <row r="33" spans="2:28" x14ac:dyDescent="0.25">
      <c r="B33" s="79">
        <v>1220</v>
      </c>
      <c r="C33" s="82" t="s">
        <v>99</v>
      </c>
      <c r="D33" s="7">
        <f t="shared" ref="D33:E37" si="20">SUM(G33,I33,K33)</f>
        <v>0</v>
      </c>
      <c r="E33" s="7">
        <f t="shared" si="20"/>
        <v>0</v>
      </c>
      <c r="F33" s="83">
        <v>1</v>
      </c>
      <c r="G33" s="8"/>
      <c r="H33" s="8"/>
      <c r="I33" s="8"/>
      <c r="J33" s="8"/>
      <c r="K33" s="8"/>
      <c r="L33" s="8"/>
      <c r="M33" s="84">
        <v>1</v>
      </c>
      <c r="N33" s="13" t="str">
        <f t="shared" si="14"/>
        <v/>
      </c>
      <c r="O33" s="13" t="str">
        <f t="shared" si="15"/>
        <v/>
      </c>
      <c r="P33" s="8"/>
      <c r="Q33" s="9"/>
      <c r="S33" s="5" t="str">
        <f t="shared" si="16"/>
        <v/>
      </c>
      <c r="T33" s="5" t="str">
        <f t="shared" si="17"/>
        <v/>
      </c>
      <c r="U33" s="5" t="str">
        <f>IF(G33&gt;G32,"Er","")</f>
        <v/>
      </c>
      <c r="V33" s="5" t="str">
        <f>IF(OR(H33&gt;H32,H33&gt;G33),"Er","")</f>
        <v/>
      </c>
      <c r="W33" s="5" t="str">
        <f>IF(I33&gt;I32,"Er","")</f>
        <v/>
      </c>
      <c r="X33" s="5" t="str">
        <f>IF(OR(J33&gt;I33,J33&gt;J32),"Er","")</f>
        <v/>
      </c>
      <c r="Y33" s="5" t="str">
        <f>IF(K33&gt;K32,"Er","")</f>
        <v/>
      </c>
      <c r="Z33" s="5" t="str">
        <f>IF(OR(L33&gt;K33,L33&gt;L32),"Er","")</f>
        <v/>
      </c>
      <c r="AA33" s="5" t="str">
        <f>IF(OR(P33&gt;D33,P33&gt;P32,P33&lt;Q33),"Er","")</f>
        <v/>
      </c>
      <c r="AB33" s="5" t="str">
        <f>IF(OR(Q33&gt;P33,Q33&gt;E33,Q33&gt;Q32),"Er","")</f>
        <v/>
      </c>
    </row>
    <row r="34" spans="2:28" x14ac:dyDescent="0.25">
      <c r="B34" s="79">
        <v>1221</v>
      </c>
      <c r="C34" s="85" t="s">
        <v>73</v>
      </c>
      <c r="D34" s="12">
        <f t="shared" si="20"/>
        <v>0</v>
      </c>
      <c r="E34" s="12">
        <f t="shared" si="20"/>
        <v>0</v>
      </c>
      <c r="F34" s="86">
        <v>2</v>
      </c>
      <c r="G34" s="13"/>
      <c r="H34" s="13"/>
      <c r="I34" s="13"/>
      <c r="J34" s="13"/>
      <c r="K34" s="13"/>
      <c r="L34" s="13"/>
      <c r="M34" s="87">
        <v>2</v>
      </c>
      <c r="N34" s="13" t="str">
        <f t="shared" si="14"/>
        <v/>
      </c>
      <c r="O34" s="13" t="str">
        <f t="shared" si="15"/>
        <v/>
      </c>
      <c r="P34" s="13"/>
      <c r="Q34" s="14"/>
      <c r="S34" s="5" t="str">
        <f t="shared" si="16"/>
        <v/>
      </c>
      <c r="T34" s="5" t="str">
        <f t="shared" si="17"/>
        <v/>
      </c>
      <c r="U34" s="5" t="str">
        <f>IF(G34&gt;G32,"Er","")</f>
        <v/>
      </c>
      <c r="V34" s="5" t="str">
        <f>IF(OR(H34&gt;H32,H34&gt;G34),"Er","")</f>
        <v/>
      </c>
      <c r="W34" s="5" t="str">
        <f>IF(I34&gt;I32,"Er","")</f>
        <v/>
      </c>
      <c r="X34" s="5" t="str">
        <f>IF(OR(J34&gt;I34,J34&gt;J32),"Er","")</f>
        <v/>
      </c>
      <c r="Y34" s="5" t="str">
        <f>IF(K34&gt;K32,"Er","")</f>
        <v/>
      </c>
      <c r="Z34" s="5" t="str">
        <f>IF(OR(L34&gt;K34,L34&gt;L32),"Er","")</f>
        <v/>
      </c>
      <c r="AA34" s="5" t="str">
        <f>IF(OR(P34&gt;D34,P34&gt;P32,P34&lt;Q34),"Er","")</f>
        <v/>
      </c>
      <c r="AB34" s="5" t="str">
        <f>IF(OR(Q34&gt;P34,Q34&gt;E34,Q34&gt;Q32),"Er","")</f>
        <v/>
      </c>
    </row>
    <row r="35" spans="2:28" x14ac:dyDescent="0.25">
      <c r="B35" s="79">
        <v>1222</v>
      </c>
      <c r="C35" s="85" t="s">
        <v>74</v>
      </c>
      <c r="D35" s="12">
        <f t="shared" si="20"/>
        <v>0</v>
      </c>
      <c r="E35" s="12">
        <f t="shared" si="20"/>
        <v>0</v>
      </c>
      <c r="F35" s="88">
        <v>3</v>
      </c>
      <c r="G35" s="13"/>
      <c r="H35" s="13"/>
      <c r="I35" s="13"/>
      <c r="J35" s="13"/>
      <c r="K35" s="13"/>
      <c r="L35" s="13"/>
      <c r="M35" s="89">
        <v>3</v>
      </c>
      <c r="N35" s="13" t="str">
        <f t="shared" si="14"/>
        <v/>
      </c>
      <c r="O35" s="13" t="str">
        <f t="shared" si="15"/>
        <v/>
      </c>
      <c r="P35" s="13"/>
      <c r="Q35" s="14"/>
      <c r="S35" s="5" t="str">
        <f t="shared" si="16"/>
        <v/>
      </c>
      <c r="T35" s="5" t="str">
        <f t="shared" si="17"/>
        <v/>
      </c>
      <c r="U35" s="5" t="str">
        <f>IF(G35&gt;G32,"Er","")</f>
        <v/>
      </c>
      <c r="V35" s="5" t="str">
        <f>IF(OR(H35&gt;H32,H35&gt;G35),"Er","")</f>
        <v/>
      </c>
      <c r="W35" s="5" t="str">
        <f>IF(I35&gt;I32,"Er","")</f>
        <v/>
      </c>
      <c r="X35" s="5" t="str">
        <f>IF(OR(J35&gt;I35,J35&gt;J32),"Er","")</f>
        <v/>
      </c>
      <c r="Y35" s="5" t="str">
        <f>IF(K35&gt;K32,"Er","")</f>
        <v/>
      </c>
      <c r="Z35" s="5" t="str">
        <f>IF(OR(L35&gt;K35,L35&gt;L32),"Er","")</f>
        <v/>
      </c>
      <c r="AA35" s="5" t="str">
        <f>IF(OR(P35&gt;D35,P35&gt;P32,P35&lt;Q35),"Er","")</f>
        <v/>
      </c>
      <c r="AB35" s="5" t="str">
        <f>IF(OR(Q35&gt;P35,Q35&gt;E35,Q35&gt;Q32),"Er","")</f>
        <v/>
      </c>
    </row>
    <row r="36" spans="2:28" x14ac:dyDescent="0.25">
      <c r="B36" s="79">
        <v>1223</v>
      </c>
      <c r="C36" s="90" t="s">
        <v>75</v>
      </c>
      <c r="D36" s="12">
        <f t="shared" si="20"/>
        <v>0</v>
      </c>
      <c r="E36" s="12">
        <f t="shared" si="20"/>
        <v>0</v>
      </c>
      <c r="F36" s="88">
        <v>4</v>
      </c>
      <c r="G36" s="23"/>
      <c r="H36" s="23"/>
      <c r="I36" s="23"/>
      <c r="J36" s="23"/>
      <c r="K36" s="23"/>
      <c r="L36" s="23"/>
      <c r="M36" s="89">
        <v>4</v>
      </c>
      <c r="N36" s="13" t="str">
        <f t="shared" si="14"/>
        <v/>
      </c>
      <c r="O36" s="13" t="str">
        <f t="shared" si="15"/>
        <v/>
      </c>
      <c r="P36" s="23"/>
      <c r="Q36" s="24"/>
      <c r="S36" s="5" t="str">
        <f t="shared" si="16"/>
        <v/>
      </c>
      <c r="T36" s="5" t="str">
        <f t="shared" si="17"/>
        <v/>
      </c>
      <c r="U36" s="5" t="str">
        <f>IF(G36&gt;G32,"Er","")</f>
        <v/>
      </c>
      <c r="V36" s="5" t="str">
        <f>IF(OR(H36&gt;H32,H36&gt;G36),"Er","")</f>
        <v/>
      </c>
      <c r="W36" s="5" t="str">
        <f>IF(I36&gt;I32,"Er","")</f>
        <v/>
      </c>
      <c r="X36" s="5" t="str">
        <f>IF(OR(J36&gt;I36,J36&gt;J32),"Er","")</f>
        <v/>
      </c>
      <c r="Y36" s="5" t="str">
        <f>IF(K36&gt;K32,"Er","")</f>
        <v/>
      </c>
      <c r="Z36" s="5" t="str">
        <f>IF(OR(L36&gt;K36,L36&gt;L32),"Er","")</f>
        <v/>
      </c>
      <c r="AA36" s="5" t="str">
        <f>IF(OR(P36&gt;D36,P36&gt;P32,P36&lt;Q36),"Er","")</f>
        <v/>
      </c>
      <c r="AB36" s="5" t="str">
        <f>IF(OR(Q36&gt;P36,Q36&gt;E36,Q36&gt;Q32),"Er","")</f>
        <v/>
      </c>
    </row>
    <row r="37" spans="2:28" customFormat="1" ht="16.5" customHeight="1" thickBot="1" x14ac:dyDescent="0.3">
      <c r="B37" s="79">
        <v>1224</v>
      </c>
      <c r="C37" s="97" t="s">
        <v>76</v>
      </c>
      <c r="D37" s="15">
        <f t="shared" si="20"/>
        <v>0</v>
      </c>
      <c r="E37" s="15">
        <f t="shared" si="20"/>
        <v>0</v>
      </c>
      <c r="F37" s="88">
        <v>5</v>
      </c>
      <c r="G37" s="16"/>
      <c r="H37" s="16"/>
      <c r="I37" s="16"/>
      <c r="J37" s="16"/>
      <c r="K37" s="16"/>
      <c r="L37" s="16"/>
      <c r="M37" s="89">
        <v>5</v>
      </c>
      <c r="N37" s="13" t="str">
        <f t="shared" si="14"/>
        <v/>
      </c>
      <c r="O37" s="13" t="str">
        <f t="shared" si="15"/>
        <v/>
      </c>
      <c r="P37" s="16"/>
      <c r="Q37" s="17"/>
      <c r="R37" s="1"/>
      <c r="S37" s="5" t="str">
        <f t="shared" si="16"/>
        <v/>
      </c>
      <c r="T37" s="5" t="str">
        <f t="shared" si="17"/>
        <v/>
      </c>
      <c r="U37" s="5" t="str">
        <f>IF(G37&gt;G32,"Er","")</f>
        <v/>
      </c>
      <c r="V37" s="5" t="str">
        <f>IF(OR(H37&gt;H32,H37&gt;G37),"Er","")</f>
        <v/>
      </c>
      <c r="W37" s="5" t="str">
        <f>IF(I37&gt;I32,"Er","")</f>
        <v/>
      </c>
      <c r="X37" s="5" t="str">
        <f>IF(OR(J37&gt;I37,J37&gt;J32),"Er","")</f>
        <v/>
      </c>
      <c r="Y37" s="5" t="str">
        <f>IF(K37&gt;K32,"Er","")</f>
        <v/>
      </c>
      <c r="Z37" s="5" t="str">
        <f>IF(OR(L37&gt;K37,L37&gt;L32),"Er","")</f>
        <v/>
      </c>
      <c r="AA37" s="5" t="str">
        <f>IF(OR(P37&gt;D37,P37&gt;P32,P37&lt;Q37),"Er","")</f>
        <v/>
      </c>
      <c r="AB37" s="5" t="str">
        <f>IF(OR(Q37&gt;P37,Q37&gt;E37,Q37&gt;Q32),"Er","")</f>
        <v/>
      </c>
    </row>
    <row r="38" spans="2:28" customFormat="1" ht="14.45" customHeight="1" x14ac:dyDescent="0.2">
      <c r="C38" s="98"/>
    </row>
    <row r="39" spans="2:28" customFormat="1" ht="16.5" customHeight="1" thickBot="1" x14ac:dyDescent="0.3">
      <c r="C39" s="99" t="s">
        <v>89</v>
      </c>
      <c r="G39" s="1"/>
    </row>
    <row r="40" spans="2:28" x14ac:dyDescent="0.25">
      <c r="C40" s="122" t="s">
        <v>90</v>
      </c>
      <c r="D40" s="124" t="s">
        <v>0</v>
      </c>
      <c r="E40" s="126" t="s">
        <v>7</v>
      </c>
      <c r="F40" s="100"/>
      <c r="G40" s="128" t="s">
        <v>53</v>
      </c>
      <c r="H40" s="129"/>
    </row>
    <row r="41" spans="2:28" customFormat="1" ht="25.5" customHeight="1" x14ac:dyDescent="0.25">
      <c r="C41" s="123"/>
      <c r="D41" s="125"/>
      <c r="E41" s="127"/>
      <c r="F41" s="101"/>
      <c r="G41" s="102" t="s">
        <v>8</v>
      </c>
      <c r="H41" s="103" t="s">
        <v>57</v>
      </c>
      <c r="I41" s="29"/>
    </row>
    <row r="42" spans="2:28" x14ac:dyDescent="0.25">
      <c r="C42" s="104" t="s">
        <v>0</v>
      </c>
      <c r="D42" s="105"/>
      <c r="E42" s="8"/>
      <c r="F42" s="106">
        <v>1</v>
      </c>
      <c r="G42" s="8"/>
      <c r="H42" s="28"/>
      <c r="I42" s="29"/>
      <c r="S42" s="5" t="str">
        <f>IF(D42&gt;D5,"Er","")</f>
        <v/>
      </c>
      <c r="T42" s="5" t="str">
        <f>IF(E42&gt;D42,"Er","")</f>
        <v/>
      </c>
      <c r="U42" s="5" t="str">
        <f>IF(OR(G42&gt;D42,G42&lt;H42),"Er","")</f>
        <v/>
      </c>
      <c r="V42" s="5" t="str">
        <f>IF(OR(H42&gt;G42,H42&gt;E42),"Er","")</f>
        <v/>
      </c>
    </row>
    <row r="43" spans="2:28" customFormat="1" ht="15.75" customHeight="1" x14ac:dyDescent="0.25">
      <c r="C43" s="107" t="s">
        <v>100</v>
      </c>
      <c r="D43" s="108"/>
      <c r="E43" s="109"/>
      <c r="F43" s="110">
        <v>2</v>
      </c>
      <c r="G43" s="8"/>
      <c r="H43" s="111"/>
      <c r="I43" s="29"/>
      <c r="S43" s="5" t="str">
        <f>IF(D43&gt;D42,"Er","")</f>
        <v/>
      </c>
      <c r="T43" s="5" t="str">
        <f>IF(E43&gt;D43,"Er","")</f>
        <v/>
      </c>
      <c r="U43" s="5" t="str">
        <f>IF(OR(G43&gt;D43,G43&lt;H43),"Er","")</f>
        <v/>
      </c>
      <c r="V43" s="5" t="str">
        <f>IF(OR(H43&gt;G43,H43&gt;E43),"Er","")</f>
        <v/>
      </c>
    </row>
    <row r="44" spans="2:28" customFormat="1" ht="16.5" customHeight="1" thickBot="1" x14ac:dyDescent="0.3">
      <c r="C44" s="112" t="s">
        <v>92</v>
      </c>
      <c r="D44" s="113"/>
      <c r="E44" s="16"/>
      <c r="F44" s="114">
        <v>3</v>
      </c>
      <c r="G44" s="115"/>
      <c r="H44" s="17"/>
      <c r="I44" s="29"/>
      <c r="S44" s="5" t="str">
        <f>IF(D44&gt;D42,"Er","")</f>
        <v/>
      </c>
      <c r="T44" s="5" t="str">
        <f>IF(E44&gt;D44,"Er","")</f>
        <v/>
      </c>
      <c r="U44" s="5" t="str">
        <f>IF(OR(G44&gt;D44,G44&lt;H44),"Er","")</f>
        <v/>
      </c>
      <c r="V44" s="5" t="str">
        <f>IF(OR(H44&gt;G44,H44&gt;E44),"Er","")</f>
        <v/>
      </c>
    </row>
    <row r="45" spans="2:28" x14ac:dyDescent="0.25">
      <c r="C45" s="30"/>
    </row>
  </sheetData>
  <sheetProtection algorithmName="SHA-512" hashValue="hpqzDtPvLliPAWcjCMMJGk9u6zBw/S8dSdwDvmDmXJleBRiC7p+UpkMB+GAcUbUCqDKVKiL0oSa0vNPfiF+lTg==" saltValue="OpE/XaLLscc4w3QHbk2jNw==" spinCount="100000" sheet="1"/>
  <mergeCells count="14">
    <mergeCell ref="C40:C41"/>
    <mergeCell ref="D40:D41"/>
    <mergeCell ref="E40:E41"/>
    <mergeCell ref="G40:H40"/>
    <mergeCell ref="C2:C4"/>
    <mergeCell ref="D2:D4"/>
    <mergeCell ref="E2:E4"/>
    <mergeCell ref="G2:L2"/>
    <mergeCell ref="P2:Q2"/>
    <mergeCell ref="G3:H3"/>
    <mergeCell ref="I3:J3"/>
    <mergeCell ref="K3:L3"/>
    <mergeCell ref="P3:P4"/>
    <mergeCell ref="Q3:Q4"/>
  </mergeCells>
  <dataValidations count="7">
    <dataValidation allowBlank="1" showInputMessage="1" showErrorMessage="1" errorTitle="Lçi nhËp d÷ liÖu" error="ChØ nhËp d÷ liÖu kiÓu sè, kh«ng nhËp ch÷." sqref="P19:Q19 G13:L13 G26:L26 G19:L19 P26:Q26 P13:Q13 F7:F24 M7:M24 M26:M37 D26:F37 G32:L32 P32:Q32 D8:E24"/>
    <dataValidation allowBlank="1" showInputMessage="1" showErrorMessage="1" prompt="Đánh giá, xếp loại chuyên môn, nghiệp vụ theo quy chế của Bộ GD-ĐT" sqref="C19"/>
    <dataValidation allowBlank="1" showInputMessage="1" showErrorMessage="1" prompt="Đánh giá về phẩm chất chính trị, đạo đức, lối sống theo quy chế của Bộ Nội vụ (06/2006/QĐ-BNV)" sqref="C13"/>
    <dataValidation allowBlank="1" showInputMessage="1" showErrorMessage="1" prompt="Đánh giá xếp loại theo quy chế của Bộ Nội vụ (06/2006/QĐ-BNV)" sqref="C7"/>
    <dataValidation allowBlank="1" showInputMessage="1" showErrorMessage="1" prompt="Đánh giá xếp loại theo quy chế 11/1998/QĐ-TCCP-CCVC của Ban tổ chức cán bộ chính phủ." sqref="C32 C26"/>
    <dataValidation type="whole" allowBlank="1" showInputMessage="1" showErrorMessage="1" errorTitle="Lỗi nhập dữ liệu" error="Chỉ nhập số tối đa 300" sqref="G27:L31 P20:Q24 N8:O24 G33:L37 P33:Q37 P27:Q31 P8:Q12 P14:Q18 G8:L12 G14:L18 N26:O37 G20:L24">
      <formula1>0</formula1>
      <formula2>300</formula2>
    </dataValidation>
    <dataValidation allowBlank="1" showInputMessage="1" showErrorMessage="1" sqref="G7:L7 D25:Q25 D7:E7 D5:Q6 N7:Q7"/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19</vt:i4>
      </vt:variant>
    </vt:vector>
  </HeadingPairs>
  <TitlesOfParts>
    <vt:vector size="22" baseType="lpstr">
      <vt:lpstr>DanhGiaHS_TH</vt:lpstr>
      <vt:lpstr>Danhgia_CBGVNV</vt:lpstr>
      <vt:lpstr>Danhgia_CBGVNVBS</vt:lpstr>
      <vt:lpstr>BIEU_C.CBQL</vt:lpstr>
      <vt:lpstr>BIEU02_TH_C.GV</vt:lpstr>
      <vt:lpstr>BIEU02_TH_C.HLM</vt:lpstr>
      <vt:lpstr>DANHGIA_HOCSINH_TH</vt:lpstr>
      <vt:lpstr>HS_KETQUA_CN_TH</vt:lpstr>
      <vt:lpstr>NHANSU_CHUYENMON_TH1</vt:lpstr>
      <vt:lpstr>NHANSU_CHUYENMON_TH2</vt:lpstr>
      <vt:lpstr>NHANSU_DANHGIA_CBQL1</vt:lpstr>
      <vt:lpstr>NHANSU_DANHGIA_CBQL2</vt:lpstr>
      <vt:lpstr>NHANSU_DANHGIA_GV_TH1</vt:lpstr>
      <vt:lpstr>NHANSU_DANHGIA_GV_TH2</vt:lpstr>
      <vt:lpstr>NHANSU_DANHGIA_NV1</vt:lpstr>
      <vt:lpstr>NHANSU_DANHGIA_NV2</vt:lpstr>
      <vt:lpstr>NHANSU_DAODUC_TH1</vt:lpstr>
      <vt:lpstr>NHANSU_DAODUC_TH2</vt:lpstr>
      <vt:lpstr>NHANSU_HIV</vt:lpstr>
      <vt:lpstr>Danhgia_CBGVNV!Print_Area</vt:lpstr>
      <vt:lpstr>DanhGiaHS_TH!Print_Area</vt:lpstr>
      <vt:lpstr>DanhGiaHS_TH!Print_Titles</vt:lpstr>
    </vt:vector>
  </TitlesOfParts>
  <Company>SREM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hath8</dc:creator>
  <cp:lastModifiedBy>Administrator</cp:lastModifiedBy>
  <cp:lastPrinted>2020-07-22T08:34:39Z</cp:lastPrinted>
  <dcterms:created xsi:type="dcterms:W3CDTF">2002-10-30T04:02:03Z</dcterms:created>
  <dcterms:modified xsi:type="dcterms:W3CDTF">2020-07-22T09:19:00Z</dcterms:modified>
</cp:coreProperties>
</file>